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P:\Projekter\21-000\21-075 RN - Energiregnskaber 2020\2 Bilag slutrapport\"/>
    </mc:Choice>
  </mc:AlternateContent>
  <xr:revisionPtr revIDLastSave="0" documentId="13_ncr:1_{AA4F6B6D-CE7A-47DA-B0D0-1D4F561BF623}" xr6:coauthVersionLast="47" xr6:coauthVersionMax="47" xr10:uidLastSave="{00000000-0000-0000-0000-000000000000}"/>
  <bookViews>
    <workbookView xWindow="-120" yWindow="-120" windowWidth="29040" windowHeight="17640" xr2:uid="{F058BE61-E235-43F4-BDC1-DB1787A7C0D7}"/>
  </bookViews>
  <sheets>
    <sheet name="Bilag" sheetId="1" r:id="rId1"/>
    <sheet name="DST Baggrundsdata" sheetId="4" r:id="rId2"/>
    <sheet name="DST Kvalitetsdeklaration"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9" i="1"/>
  <c r="F26" i="1" s="1"/>
  <c r="F10" i="1"/>
  <c r="F11" i="1"/>
  <c r="F12" i="1"/>
  <c r="F13" i="1"/>
  <c r="F14" i="1"/>
  <c r="F31" i="1" s="1"/>
  <c r="F15" i="1"/>
  <c r="F16" i="1"/>
  <c r="F17" i="1"/>
  <c r="F18" i="1"/>
  <c r="F19" i="1"/>
  <c r="F32" i="1"/>
  <c r="F7" i="1"/>
  <c r="F28" i="1" s="1"/>
  <c r="F25" i="1"/>
  <c r="F33" i="1"/>
  <c r="F36" i="1"/>
  <c r="M7" i="4"/>
  <c r="M8" i="4"/>
  <c r="M9" i="4"/>
  <c r="M10" i="4"/>
  <c r="M11" i="4"/>
  <c r="M12" i="4"/>
  <c r="M13" i="4"/>
  <c r="M14" i="4"/>
  <c r="M15" i="4"/>
  <c r="M16" i="4"/>
  <c r="M17" i="4"/>
  <c r="M18" i="4"/>
  <c r="M6" i="4"/>
  <c r="L18" i="4"/>
  <c r="L7" i="4"/>
  <c r="L8" i="4"/>
  <c r="L9" i="4"/>
  <c r="L10" i="4"/>
  <c r="L11" i="4"/>
  <c r="L12" i="4"/>
  <c r="L13" i="4"/>
  <c r="L14" i="4"/>
  <c r="L15" i="4"/>
  <c r="L16" i="4"/>
  <c r="L17" i="4"/>
  <c r="L6" i="4"/>
  <c r="M3" i="4"/>
  <c r="L3" i="4"/>
  <c r="D7" i="4"/>
  <c r="E7" i="4"/>
  <c r="D8" i="4"/>
  <c r="E8" i="4"/>
  <c r="D9" i="4"/>
  <c r="E9" i="4"/>
  <c r="D10" i="4"/>
  <c r="E10" i="4"/>
  <c r="D11" i="4"/>
  <c r="E11" i="4"/>
  <c r="D12" i="4"/>
  <c r="E12" i="4"/>
  <c r="D13" i="4"/>
  <c r="E13" i="4"/>
  <c r="D14" i="4"/>
  <c r="E14" i="4"/>
  <c r="D15" i="4"/>
  <c r="E15" i="4"/>
  <c r="D16" i="4"/>
  <c r="E16" i="4"/>
  <c r="D17" i="4"/>
  <c r="E17" i="4"/>
  <c r="D18" i="4"/>
  <c r="E18" i="4"/>
  <c r="C6" i="4"/>
  <c r="E6" i="4"/>
  <c r="D6" i="4"/>
  <c r="F29" i="1" l="1"/>
  <c r="F30" i="1"/>
  <c r="F35" i="1"/>
  <c r="F27" i="1"/>
  <c r="F34" i="1"/>
  <c r="B7" i="4"/>
  <c r="B8" i="4"/>
  <c r="B9" i="4"/>
  <c r="B10" i="4"/>
  <c r="B11" i="4"/>
  <c r="B12" i="4"/>
  <c r="B13" i="4"/>
  <c r="B14" i="4"/>
  <c r="B15" i="4"/>
  <c r="B16" i="4"/>
  <c r="B17" i="4"/>
  <c r="B18" i="4"/>
  <c r="B6" i="4"/>
  <c r="C7" i="4"/>
  <c r="B8" i="1" s="1"/>
  <c r="C8" i="4"/>
  <c r="B9" i="1" s="1"/>
  <c r="C9" i="4"/>
  <c r="B10" i="1" s="1"/>
  <c r="C10" i="4"/>
  <c r="B11" i="1" s="1"/>
  <c r="C11" i="4"/>
  <c r="B12" i="1" s="1"/>
  <c r="C12" i="4"/>
  <c r="B13" i="1" s="1"/>
  <c r="C13" i="4"/>
  <c r="B14" i="1" s="1"/>
  <c r="C14" i="4"/>
  <c r="B15" i="1" s="1"/>
  <c r="C15" i="4"/>
  <c r="B16" i="1" s="1"/>
  <c r="C16" i="4"/>
  <c r="B17" i="1" s="1"/>
  <c r="C17" i="4"/>
  <c r="B18" i="1" s="1"/>
  <c r="C18" i="4"/>
  <c r="B19" i="1" s="1"/>
  <c r="B7" i="1"/>
  <c r="G7" i="4"/>
  <c r="C8" i="1" s="1"/>
  <c r="G8" i="4"/>
  <c r="C9" i="1" s="1"/>
  <c r="G9" i="4"/>
  <c r="C10" i="1" s="1"/>
  <c r="G10" i="4"/>
  <c r="C11" i="1" s="1"/>
  <c r="G11" i="4"/>
  <c r="C12" i="1" s="1"/>
  <c r="G12" i="4"/>
  <c r="G13" i="4"/>
  <c r="C14" i="1" s="1"/>
  <c r="G14" i="4"/>
  <c r="C15" i="1" s="1"/>
  <c r="G15" i="4"/>
  <c r="C16" i="1" s="1"/>
  <c r="G16" i="4"/>
  <c r="C17" i="1" s="1"/>
  <c r="G17" i="4"/>
  <c r="C18" i="1" s="1"/>
  <c r="G18" i="4"/>
  <c r="C19" i="1" s="1"/>
  <c r="G6" i="4"/>
  <c r="F7" i="4"/>
  <c r="F8" i="4"/>
  <c r="F9" i="4"/>
  <c r="F10" i="4"/>
  <c r="F11" i="4"/>
  <c r="F12" i="4"/>
  <c r="F13" i="4"/>
  <c r="F14" i="4"/>
  <c r="F15" i="4"/>
  <c r="F16" i="4"/>
  <c r="F17" i="4"/>
  <c r="F18" i="4"/>
  <c r="F6" i="4"/>
  <c r="B25" i="1" l="1"/>
  <c r="B31" i="1"/>
  <c r="B32" i="1"/>
  <c r="B28" i="1"/>
  <c r="B30" i="1"/>
  <c r="B26" i="1"/>
  <c r="B29" i="1"/>
  <c r="B36" i="1"/>
  <c r="B35" i="1"/>
  <c r="B27" i="1"/>
  <c r="B34" i="1"/>
  <c r="B33" i="1"/>
  <c r="C13" i="1"/>
  <c r="C7" i="1"/>
  <c r="A25" i="1"/>
  <c r="A26" i="1"/>
  <c r="A27" i="1"/>
  <c r="A28" i="1"/>
  <c r="A29" i="1"/>
  <c r="A30" i="1"/>
  <c r="A31" i="1"/>
  <c r="A32" i="1"/>
  <c r="A33" i="1"/>
  <c r="A34" i="1"/>
  <c r="A35" i="1"/>
  <c r="A36" i="1"/>
  <c r="A24" i="1"/>
  <c r="J7" i="4"/>
  <c r="K7" i="4"/>
  <c r="E8" i="1" s="1"/>
  <c r="J8" i="4"/>
  <c r="K8" i="4"/>
  <c r="E9" i="1" s="1"/>
  <c r="J9" i="4"/>
  <c r="K9" i="4"/>
  <c r="E10" i="1" s="1"/>
  <c r="J10" i="4"/>
  <c r="K10" i="4"/>
  <c r="E11" i="1" s="1"/>
  <c r="J11" i="4"/>
  <c r="K11" i="4"/>
  <c r="E12" i="1" s="1"/>
  <c r="J12" i="4"/>
  <c r="K12" i="4"/>
  <c r="E13" i="1" s="1"/>
  <c r="J13" i="4"/>
  <c r="K13" i="4"/>
  <c r="E14" i="1" s="1"/>
  <c r="J14" i="4"/>
  <c r="K14" i="4"/>
  <c r="E15" i="1" s="1"/>
  <c r="J15" i="4"/>
  <c r="K15" i="4"/>
  <c r="E16" i="1" s="1"/>
  <c r="J16" i="4"/>
  <c r="K16" i="4"/>
  <c r="E17" i="1" s="1"/>
  <c r="J17" i="4"/>
  <c r="K17" i="4"/>
  <c r="E18" i="1" s="1"/>
  <c r="J18" i="4"/>
  <c r="K18" i="4"/>
  <c r="E19" i="1" s="1"/>
  <c r="K6" i="4"/>
  <c r="J6" i="4"/>
  <c r="H7" i="4"/>
  <c r="I7" i="4"/>
  <c r="H8" i="4"/>
  <c r="I8" i="4"/>
  <c r="H9" i="4"/>
  <c r="I9" i="4"/>
  <c r="H10" i="4"/>
  <c r="I10" i="4"/>
  <c r="H11" i="4"/>
  <c r="I11" i="4"/>
  <c r="H12" i="4"/>
  <c r="I12" i="4"/>
  <c r="H13" i="4"/>
  <c r="I13" i="4"/>
  <c r="D14" i="1" s="1"/>
  <c r="H14" i="4"/>
  <c r="I14" i="4"/>
  <c r="H15" i="4"/>
  <c r="I15" i="4"/>
  <c r="H16" i="4"/>
  <c r="I16" i="4"/>
  <c r="H17" i="4"/>
  <c r="I17" i="4"/>
  <c r="H18" i="4"/>
  <c r="I18" i="4"/>
  <c r="I6" i="4"/>
  <c r="H6" i="4"/>
  <c r="N9" i="4" l="1"/>
  <c r="N17" i="4"/>
  <c r="N15" i="4"/>
  <c r="N11" i="4"/>
  <c r="N16" i="4"/>
  <c r="N12" i="4"/>
  <c r="N8" i="4"/>
  <c r="C27" i="1"/>
  <c r="C25" i="1"/>
  <c r="N18" i="4"/>
  <c r="C29" i="1"/>
  <c r="C34" i="1"/>
  <c r="C28" i="1"/>
  <c r="C30" i="1"/>
  <c r="C26" i="1"/>
  <c r="O7" i="4"/>
  <c r="N7" i="4"/>
  <c r="O18" i="4"/>
  <c r="N6" i="4"/>
  <c r="O9" i="4"/>
  <c r="N14" i="4"/>
  <c r="O14" i="4"/>
  <c r="N10" i="4"/>
  <c r="O10" i="4"/>
  <c r="O8" i="4"/>
  <c r="O16" i="4"/>
  <c r="N13" i="4"/>
  <c r="O13" i="4"/>
  <c r="D18" i="1"/>
  <c r="O17" i="4"/>
  <c r="O6" i="4"/>
  <c r="O15" i="4"/>
  <c r="O11" i="4"/>
  <c r="D10" i="1"/>
  <c r="C32" i="1"/>
  <c r="C33" i="1"/>
  <c r="C36" i="1"/>
  <c r="C31" i="1"/>
  <c r="O12" i="4"/>
  <c r="C35" i="1"/>
  <c r="D17" i="1"/>
  <c r="D13" i="1"/>
  <c r="D9" i="1"/>
  <c r="D16" i="1"/>
  <c r="D12" i="1"/>
  <c r="D8" i="1"/>
  <c r="D19" i="1"/>
  <c r="D15" i="1"/>
  <c r="D11" i="1"/>
  <c r="E7" i="1"/>
  <c r="E36" i="1" s="1"/>
  <c r="E34" i="1" l="1"/>
  <c r="E26" i="1"/>
  <c r="E31" i="1"/>
  <c r="E35" i="1"/>
  <c r="E30" i="1"/>
  <c r="E32" i="1"/>
  <c r="E33" i="1"/>
  <c r="E27" i="1"/>
  <c r="E28" i="1"/>
  <c r="E29" i="1"/>
  <c r="E25" i="1"/>
  <c r="D7" i="1"/>
  <c r="D36" i="1" s="1"/>
  <c r="D25" i="1" l="1"/>
  <c r="D29" i="1"/>
  <c r="D32" i="1"/>
  <c r="D33" i="1"/>
  <c r="D35" i="1"/>
  <c r="D31" i="1"/>
  <c r="D27" i="1"/>
  <c r="D28" i="1"/>
  <c r="D34" i="1"/>
  <c r="D26" i="1"/>
  <c r="D30" i="1"/>
</calcChain>
</file>

<file path=xl/sharedStrings.xml><?xml version="1.0" encoding="utf-8"?>
<sst xmlns="http://schemas.openxmlformats.org/spreadsheetml/2006/main" count="452" uniqueCount="168">
  <si>
    <t>Hele landet</t>
  </si>
  <si>
    <t>0.1 Navn</t>
  </si>
  <si>
    <t>0.2 Emnegruppe</t>
  </si>
  <si>
    <t>0.3 Ansvarlig myndighed, kontor, person m.v.</t>
  </si>
  <si>
    <t>0.4 Formål og historie</t>
  </si>
  <si>
    <t>0.5 Brugere og anvendelsesområder</t>
  </si>
  <si>
    <t>0.6 Kilder</t>
  </si>
  <si>
    <t>0.7 Indsamlingshjemmel</t>
  </si>
  <si>
    <t>0.8 Indberetningsbyrde</t>
  </si>
  <si>
    <t>0.9 EU-regulering</t>
  </si>
  <si>
    <t>1 Indhold</t>
  </si>
  <si>
    <t>1.1 Indholdsbeskrivelse</t>
  </si>
  <si>
    <t>1.2 Statistiske begreber</t>
  </si>
  <si>
    <t>2 Tid</t>
  </si>
  <si>
    <t>2.1 Referencetid</t>
  </si>
  <si>
    <t>2.2 Udgivelsestid</t>
  </si>
  <si>
    <t>2.3 Punktlighed</t>
  </si>
  <si>
    <t>2.4 Hyppighed</t>
  </si>
  <si>
    <t>3 Pålidelighed og usikkerhed</t>
  </si>
  <si>
    <t>3.1 Samlet pålidelighed</t>
  </si>
  <si>
    <t>3.2 Usikkerhedskilder</t>
  </si>
  <si>
    <t>3.3 Tal for usikkerhed</t>
  </si>
  <si>
    <t>4 Sammenlignelighed</t>
  </si>
  <si>
    <t>4.1 Sammenlignelighed over tid</t>
  </si>
  <si>
    <t>4.2 Sammenlignelighed med anden statistik</t>
  </si>
  <si>
    <t>4.3 Forhold mellem foreløbige og endelige tal</t>
  </si>
  <si>
    <t>5 Tilgængelighed</t>
  </si>
  <si>
    <t>5.1 Distributionskanaler</t>
  </si>
  <si>
    <t>5.2 Grundmateriale: Lagring og anvendelsesmuligheder</t>
  </si>
  <si>
    <t>5.3 Dokumentation</t>
  </si>
  <si>
    <t>5.4 Øvrige oplysninger</t>
  </si>
  <si>
    <t>Kontaktinfo</t>
  </si>
  <si>
    <t>0 Administrative oplysninger om statistikproduktet</t>
  </si>
  <si>
    <t>Ingen</t>
  </si>
  <si>
    <t>Alder</t>
  </si>
  <si>
    <t>Solvarme i TJ</t>
  </si>
  <si>
    <t>Fjernvarme</t>
  </si>
  <si>
    <t>Centralvarme med olie</t>
  </si>
  <si>
    <t>Centralvarme m naturgas</t>
  </si>
  <si>
    <t>Centralvarme, ikke olie og naturgas</t>
  </si>
  <si>
    <t>Øvrige ovne</t>
  </si>
  <si>
    <t>Uoplyst</t>
  </si>
  <si>
    <t>Boligopgørelsen (tidligere Boligtællingen)</t>
  </si>
  <si>
    <t>Seneste opdatering</t>
  </si>
  <si>
    <t>Amy Frølander</t>
  </si>
  <si>
    <t>Byggeri og boligforhold</t>
  </si>
  <si>
    <t>Formålet er at fremstille en statistik, der dels belyser den samlede boligbestand, dels befolkningens boligforhold.</t>
  </si>
  <si>
    <t>Før 1981 blev oplysningerne om befolkningens boligforhold indhentet ved de skemabaserede folke- og boligtællinger, der indtil 1970 blev gennemført hvert femte år. Efter oprettelsen af Bygnings- og boligregistret i 1977 har Danmarks Statistik siden 1981 foretaget en årlig boligtælling pr. 1. januar ved hjælp af oplysninger fra administrative registre.</t>
  </si>
  <si>
    <t>Indsamling af bolig- (og husstands) oplysninger påbegyndtes i 1880 af Københavns Kommunes Statistiske Kontor, der i henholdsvis 1895 og 1901 udvidede undersøgelsen til også at omfatte Frederiksberg og Gentofte kommuner. Danmarks Statistik indsamlede ved folketællingen i 1911 tillige bolig- og husstandsoplysninger for købstæderne, der i 1920 udvidedes til også at omfatte 100 sognekommuner med større bymæssig bebyggelse. Først i 1955 indsamledes bolig- og husstandsoplysninger for samtlige kommuner.</t>
  </si>
  <si>
    <t>Statistikken har fra 2001 til 2004 også omfattet Boliger og husstande på byområder.</t>
  </si>
  <si>
    <t>Fra og med opgørelsen pr. 1. januar 2005 er navnet skiftet fra Boligtællingen til Boligopgørelsen.</t>
  </si>
  <si>
    <t>Brugere: Kommuner, amter, ministerier, organisationer, pressen, private virksomheder og personer.</t>
  </si>
  <si>
    <t>Anvendelsesområder: Offentlige og private planlægningsformål, uddannelse og offentlig debat.</t>
  </si>
  <si>
    <t>Bygnings- og boligregistret (BBR-stamregister), Det Centrale Personregister (CPR) og Bygnings- og boligregistret (BBR-ændringsregister).</t>
  </si>
  <si>
    <t>Bygnings- og boligregistret blev oprettet i 1977 (lov nr. 243 af 12. maj 1976). Formålet med registret er at tilvejebringe en systematisk registrering af bygnings- og boligforholdene til brug for såvel statslige som kommunale myndigheders administration og planlægning. Hovedformålene var i første omgang ejendomsvurdering og folke- og boligtælling. En lang række hovedsagelig kommunale administrative formål er senere indgået som en del af registrets anvendelse.</t>
  </si>
  <si>
    <t>I perioden 2005-2010 er ændringsregisteret brugt til at opsamle ikke fuldførte boliger, hvor personer alligevel er tilmeldt på tællingstidspunktet. I denne periode er stam- og ændringsregistret blevet samlet til et fælles register i Danmarks Statistik, Bolig- og ejendomsdata (BED).</t>
  </si>
  <si>
    <t>Fra medio 2010 er de indberettede BBR-data struktureret på en ny måde. Data fra 2011 og frem samles derfor i en database (BBR_moduldata), der afspejler denne struktur.</t>
  </si>
  <si>
    <t>Lov om Danmarks Statistik</t>
  </si>
  <si>
    <t>Nødvendig af hensyn til Rf 2223/96</t>
  </si>
  <si>
    <t>Statistikken er en totaltælling pr. 1. januar baseret på de administrative registre BBR og CPR. Statistikken omfatter samtlige boliger i Danmark. Boligbestanden og befolkningen beskrives gennem følgende variable: Bygningstype, opførelsesår, opvarmningsforhold, antal værelser, boligstørrelse, installationsforhold, installationsmangler, ejerformer, husstandstype, husstandsstørrelse og køn. Der sker desuden en fordeling på enten hele landet, kommuner eller udvalgte geografiske områder.</t>
  </si>
  <si>
    <t>Tællingsenhederne er boliger, husstande og personer.</t>
  </si>
  <si>
    <t>Husstandenes og personernes boligforhold findes ved at sammenligne adresser i de to grundregistre BBR og CPR.</t>
  </si>
  <si>
    <t>Fra 2011 offentliggøres også data for fritidshuse uden cpr-tilmelding.</t>
  </si>
  <si>
    <t>Bolig</t>
  </si>
  <si>
    <t>Fra 2005 gælder følgende:</t>
  </si>
  <si>
    <t>Ved en bolig forstås en del af en eller flere bygninger, hvortil der er selvstændig adresse, og som er beregnet til eller bliver benyttet til helårsbeboelse. Fritidshuse, der benyttes til helårsbeboelse, medregnes som boliger.</t>
  </si>
  <si>
    <t>Før 2005 gjaldt følgende:</t>
  </si>
  <si>
    <t>Før 2005 blev boliger overordnet inddelt i "egentlige boliger" og "andre boliger". Egentlige boliger er boliger eller erhvervsenheder beregnet til helårsbeboelse. Andre boliger består af fritidshuse og boliger i døgninstitutioner.</t>
  </si>
  <si>
    <t>Husstand</t>
  </si>
  <si>
    <t>Ved en husstand forstås summen af personer tilmeldt samme adresse i CPR.</t>
  </si>
  <si>
    <t>Ejer-/lejerforhold</t>
  </si>
  <si>
    <t>Denne oplysning er en stamoplysning i BBR. Den dannes gennem en samkøring af BBR, CPR og Det fælleskommunale Ejendomsregister (ESR). Hvis ejeren af en ejendom på tidpunktet for dannelsen af oplysningen er tilmeldt folkeregistret på en adresse tilknyttet ejendommen betegnes boligen, hvor ejeren bor, som en bolig benyttet af ejer. Såfremt den tilmeldte person er tilmeldt på andre adresser (boliger) på ejendommen, betegnes disse boliger som udlejede. Er der ikke tilmeldt nogen person på en adresse, betegnes boligen som ikke-benyttet.</t>
  </si>
  <si>
    <t>Derudover findes betegnelsen "uoplyst", der betegner boligenheder, som ikke fandtes i BBR-stamregistret ved dannelsen af feltet.</t>
  </si>
  <si>
    <t>Beboet/ikke beboet bolig</t>
  </si>
  <si>
    <t>Såfremt der ikke findes en CPR-adresse til en given BBR-adresse siges BBR-adressen at være en bolig uden CPR-tilmelding. Omvendt vil en CPR-adresse uden en tilsvarende BBR-adresse betegnes som en husstand uden boligforhold oplyst. I alle andre tilfælde vil der være tale om en beboet bolig.</t>
  </si>
  <si>
    <t>En bolig kan være uden CPR-tilmelding på et givet tidspunkt af flere årsager. Dels vil en bolig altid stå tom (uden CPR-tilmelding) i en vis periode i forbindelse flytning, byfornyelse o.l., dels kan kommunen bestemme, at en bolig lovligt kan stå tom, fx. diplomatbolig og gæstebolig. Endelig vil kortere ophold på en uddannelsesinstitution ikke behøve ændring af elevernes folkeregisteradresse.</t>
  </si>
  <si>
    <t>En væsentlig del af boligerne uden CPR-tilmelding vil derfor ikke umiddelbart være til rådighed for boligmarkedet.</t>
  </si>
  <si>
    <t>Referencetidspunktet er 1. januar.</t>
  </si>
  <si>
    <t>Ved opgørelsen tages der hensyn til de ændringer, der registreres i BBR i perioden januar-marts måned efter tællingstidspunktet med hændelsestidspunkt før 1. januar og i CPR i 30 dage efter 1. januar.</t>
  </si>
  <si>
    <t>Hvis der fx i marts måned kommer en indberetning til BBR om, at en bestemt bolig er fuldført i oktober året før, medregnes denne bolig som eksisterende pr. 1. januar. Hvis der fx den 20. januar kommer en anmeldelse til CPR om, at en person er tilflyttet denne bolig (-adresse) før den 31. december, bliver boligen betragtet som beboet pr. 1. januar.</t>
  </si>
  <si>
    <t>6-7 måneder efter referencetidspunktet.</t>
  </si>
  <si>
    <t>Statistikken publiceres nomalt uden forsinkelse i forhold til det annoncerede tidspunkt.</t>
  </si>
  <si>
    <t>Årlig</t>
  </si>
  <si>
    <t>Der findes ikke nogen undersøgelse, der viser BBR's samlede pålidelighed, men graden af uoplysthed for de enkelte variable er meget lille.</t>
  </si>
  <si>
    <t>Kvaliteteten af CPR's oplysninger er meget høj.</t>
  </si>
  <si>
    <t>Et tæt samarbejde mellem BBR-myndigheden og Folkeregistret i den enkelte kommune sikrer en god overensstemmelse mellem adresserne i de 2 registre.</t>
  </si>
  <si>
    <t>Da oplysningerne i BBR oprindeligt i 1977 er indsamlet hos ejendomsejeren vil især arealoplysninger og oplysning om opførelsesår for ældre bygninger, der ikke siden har været underkastet byggesagsbehandling, være behæftet med en vis usikkerhed, idet ejeren ofte ikke har haft sikre oplysninger om disse variable.</t>
  </si>
  <si>
    <t>Der gives tal for husstande uden boligforhold oplyst, d.v.s. husstande, hvis CPR-adresse ikke kan findes i BBR. Andelen af disse husstande er under 1 pct.</t>
  </si>
  <si>
    <t>De skemabaserede folke- og boligtællinger optalte kun de beboede boliger (husstande), mens den nuværende statistik også indeholder oplysninger om ikke beboede boliger.</t>
  </si>
  <si>
    <t>Statistik på samme grundlag findes tilbage til 1. januar 1981, dog med visse forbehold..</t>
  </si>
  <si>
    <t>Boligernes ejerforhold i BBR blev ikke ajourført med oplysninger fra det Fælleskommunale Ejendomsregister (ESR) om ændring i ejerforhold i forbindelsen med ejendomsoverdragelse (salg) i perioden 1981-1987, men kun med de ændringer der var en følge af den kommunale byggesagsbehandling. Siden januar 1988 sker der en månedlig ajourføring af ejerforholdet via ESR.</t>
  </si>
  <si>
    <t>Indtil 1992 anvendtes en definition af husstandstyper, hvor hjemmeboende børn under 26 år blev defineret som børn. Fra 1992 til 2006 har denne aldergrænse været 18 år. Fra 2007 regnes hjemmeboende unge under 25 år med til forældrenes/forælderens familie.</t>
  </si>
  <si>
    <t>I begyndelsen af 1980'erne foregik der i kommunerne en betydelig ændring af vejkoderne, hvilket medførte et problem med hensyn til at følge den samme fysiske adresse helt tilbage til 1981. En ændret vejkode vil således blive opfattet som en flytning af personer, selv om der ikke fysisk har været tale om en sådan, hvilket i visse tilfælde kunne medføre en dobbelttælling af boliger.</t>
  </si>
  <si>
    <t>I og med at boligtællingen benytter CPR som grundregister, er der overensstemmelse med befolkningsstatistikkens og husstandsstandsstatistikkens opgørelser pr. 1. januar.</t>
  </si>
  <si>
    <t>Derimod er der af forskellige årsager ikke en fuldstændig sammenlignelighed med byggestatistikkens tal for nyopførte boliger (BBR-ændringsregistret) i de enkelte år og Boligopgørelsens oplysninger om boligernes opførelsesår.</t>
  </si>
  <si>
    <t>Boligopgørelsen angiver antallet af boliger pr. 1. januar med en angivelse af bygningens opførelsesår. Det vil sige, at antal boliger med et givet opførelsesår er et resultat af til- og afgang siden sidste Boligopgørelse. Byggestatistikkens opgørelse over antal boliger er en angivelse af antallet af fuldførte boliger i et kalenderår, d.v.s. at der er tale om en bruttotilgang. Som BBR-ændringregistret rent faktisk opdateres i dag i kommunerne, er det ikke muligt at lave dækkende statistik over sammenlægning, opdeling eller nedrivning af antal boliger.</t>
  </si>
  <si>
    <t>-Ændringer bl.a. om skift mellem bolig og erhverv kan ske direkte i BBR-stamregistret.</t>
  </si>
  <si>
    <t>-Tidshorisonten i byggestatistikken med hensyn til opgørelse af et års boligbyggeri er på grund af forsinkelser betydelig (mere end et år) længere end i boligtællingen.</t>
  </si>
  <si>
    <t>-Endvidere er Boligopgørelsens antal boliger bestemt af, at der kan findes en BBR-adresse til en given CPR-adresse, hvilket ikke nødvendigvis behøver at være en boligenhed. Dette giver en anden populationsafgrænsning.</t>
  </si>
  <si>
    <t>Der udarbejdes kun endelige tal.</t>
  </si>
  <si>
    <t>Internet: www.statistikbanken.dk</t>
  </si>
  <si>
    <t>På elektronisk medie findes bl.a. følgende oplysninger for hver enkelt boligenhed, husstand eller person:</t>
  </si>
  <si>
    <t>Identifikationer og geografiske inddelinger</t>
  </si>
  <si>
    <t>Adresse (kommunenr., vejkode, husnr./-bogstav, etage og side/dørnummer)</t>
  </si>
  <si>
    <t>Ejendomsnr. (fra og med 1. januar 1986)</t>
  </si>
  <si>
    <t>Bygningsnr.</t>
  </si>
  <si>
    <t>Postnr. (fra og med 1. januar 1986)</t>
  </si>
  <si>
    <t>Sognenr. (fra og med 1. januar 1986)</t>
  </si>
  <si>
    <t>Bykode (fra og med 1. januar 1986), se tællingen Byopgørelsen pr. 1. januar</t>
  </si>
  <si>
    <t>Boligoplysninger</t>
  </si>
  <si>
    <t>Boligens art (parcelhus, rækkehus, etagebolig m.m.)</t>
  </si>
  <si>
    <t>Ejerforhold</t>
  </si>
  <si>
    <t>Opførelsesår</t>
  </si>
  <si>
    <t>Opvarmningsforhold</t>
  </si>
  <si>
    <t>Toilet,- bade- og køkkenforhold</t>
  </si>
  <si>
    <t>Benyttet af ejer/udlejet (ejer-/lejerforhold)</t>
  </si>
  <si>
    <t>Størrelse i kvadratmeter</t>
  </si>
  <si>
    <t>Antal værelser (køkken regnes ikke som værelse)</t>
  </si>
  <si>
    <t>Husstandsoplysninger</t>
  </si>
  <si>
    <t>Antal personer i husstanden</t>
  </si>
  <si>
    <t>Personoplysninger</t>
  </si>
  <si>
    <t>Fx</t>
  </si>
  <si>
    <t>Køn</t>
  </si>
  <si>
    <t>Civilstand (gift, fraskilt, enkestand, ugift)</t>
  </si>
  <si>
    <t>Disse oplysninger og andre oplysninger fra personstatistikken kan frit kombineres til brug for statistiske opgørelser og analyser.</t>
  </si>
  <si>
    <t>Beskrivelse af det nye BBR findes på www.BBR.dk. Herudover er BBR-oplysningerne er også tilgængelige på www.ois.dk.</t>
  </si>
  <si>
    <t>Variable samt recordbeskrivelser kan findes Danmarks Statistiks hjemmeside www.dst.dk under "Dokumentation", "TIMES".</t>
  </si>
  <si>
    <t>Ingen øvrige oplysninger</t>
  </si>
  <si>
    <t>Kollektiv forsyning</t>
  </si>
  <si>
    <t>Individuel forsyning</t>
  </si>
  <si>
    <t>Boliger efter beboertype, tid, område og opvarmning</t>
  </si>
  <si>
    <t>Varmepumpe</t>
  </si>
  <si>
    <t>Elvarme</t>
  </si>
  <si>
    <t>Beboede boliger</t>
  </si>
  <si>
    <t>Beboede boliger efter beboertype, tid, område og opvarmning (DST). Fordelt efter antal af individuelt opvarmede boliger jf. baggrundsdata.</t>
  </si>
  <si>
    <t>25. juni 2012</t>
  </si>
  <si>
    <t>Befolkning</t>
  </si>
  <si>
    <t>telefon 39 17 36 26</t>
  </si>
  <si>
    <t>epost amf@dst.dk</t>
  </si>
  <si>
    <t>Amy Frølander, tlf. 39 17 36 26, e-mail: amf@dst.dk</t>
  </si>
  <si>
    <t>Vedrørende det Centrale Personregister (CPR) benyttes oplysninger fra husstands- og familiestatistikken under Befolkning og Uddannelse.</t>
  </si>
  <si>
    <t>Alle ejere af fast ejendom har iflg. loven pligt til at meddele ændringer som fx tilbygninger, nedrivninger eller nyt tag til den kommunale BBR-myndighed. Dette er nærmere beskrevet i Bekendtgørelse om ejeres pligt til at give oplysninger til Bygnings- og Boligregistret (BEK nr. 1028 af 12/12/2002).</t>
  </si>
  <si>
    <t>Indberetningen og strukturen af BBR-data er ændret i løbet af 2010. Derudover er der arbejdet på at forbedre matchet mellem BBR og CPR-adresser for at reducere antallet af personer uden bolig. Data for 2010 foreligger opgjort på både 'gammel' og nye metode og dokumenterer hvilken betydning bruddet har.</t>
  </si>
  <si>
    <t>Løbende publicering: Nyt fra Danmarks Statistik, Byggeri og boligforhold (Statistiske Efterretninger).</t>
  </si>
  <si>
    <t>Årbøger: Statistisk Årbog og Statistisk Tiårsoversigt.</t>
  </si>
  <si>
    <t>År</t>
  </si>
  <si>
    <t>Forsyningsform</t>
  </si>
  <si>
    <t>Opdeling af opvarmning på hhv. kollektiv forsyning og individuel forsyning</t>
  </si>
  <si>
    <t>BOL105: Boliger efter område, beboertype, anvendelse, opvarmning, toiletforhold, badeforhold, husstandstype og antal børn</t>
  </si>
  <si>
    <t>Region Nordjylland</t>
  </si>
  <si>
    <t>Brønderslev</t>
  </si>
  <si>
    <t>Frederikshavn</t>
  </si>
  <si>
    <t>Hjørring</t>
  </si>
  <si>
    <t>Jammerbugt</t>
  </si>
  <si>
    <t>Læsø</t>
  </si>
  <si>
    <t>Mariagerfjord</t>
  </si>
  <si>
    <t>Morsø</t>
  </si>
  <si>
    <t>Rebild</t>
  </si>
  <si>
    <t>Thisted</t>
  </si>
  <si>
    <t>Vesthimmerlands</t>
  </si>
  <si>
    <t>Aalborg</t>
  </si>
  <si>
    <t>2010-2016</t>
  </si>
  <si>
    <t>2016-2018</t>
  </si>
  <si>
    <t>Danmarks Statistik, 2018</t>
  </si>
  <si>
    <t>Fordeling af solenergi fra Energistatistik 2020 fra Energistyrelsen, 2021.</t>
  </si>
  <si>
    <t>Bilag 8 - Energiproduktion solfangere 2020</t>
  </si>
  <si>
    <t>BOL1: Beboede boliger efter område, boligart, udlejningsforhold, opvarmningsforhold og antal værelser</t>
  </si>
  <si>
    <t>Danmarks Statistik,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</si>
</sst>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_ * #,##0_ ;_ * \-#,##0_ ;_ * &quot;-&quot;??_ ;_ @_ "/>
    <numFmt numFmtId="167" formatCode="###\ ###\ ##0;[Red]\-#\ ##0;&quot;-&quot;"/>
  </numFmts>
  <fonts count="18" x14ac:knownFonts="1">
    <font>
      <sz val="10"/>
      <name val="Arial"/>
    </font>
    <font>
      <sz val="11"/>
      <color theme="1"/>
      <name val="Calibri"/>
      <family val="2"/>
      <scheme val="minor"/>
    </font>
    <font>
      <sz val="8"/>
      <name val="Arial"/>
      <family val="2"/>
    </font>
    <font>
      <b/>
      <sz val="10"/>
      <name val="Arial"/>
      <family val="2"/>
    </font>
    <font>
      <sz val="10"/>
      <name val="Arial"/>
      <family val="2"/>
    </font>
    <font>
      <sz val="10"/>
      <name val="Arial"/>
      <family val="2"/>
    </font>
    <font>
      <b/>
      <sz val="18"/>
      <name val="Arial"/>
      <family val="2"/>
    </font>
    <font>
      <u/>
      <sz val="12"/>
      <color indexed="12"/>
      <name val="Arial"/>
      <family val="2"/>
    </font>
    <font>
      <b/>
      <sz val="12"/>
      <name val="Arial"/>
      <family val="2"/>
    </font>
    <font>
      <sz val="9"/>
      <name val="Arial"/>
      <family val="2"/>
    </font>
    <font>
      <sz val="11"/>
      <color theme="1"/>
      <name val="Calibri"/>
      <family val="2"/>
      <scheme val="minor"/>
    </font>
    <font>
      <b/>
      <sz val="20"/>
      <color theme="1"/>
      <name val="Arial"/>
      <family val="2"/>
    </font>
    <font>
      <sz val="10"/>
      <color theme="1"/>
      <name val="Arial"/>
      <family val="2"/>
    </font>
    <font>
      <b/>
      <sz val="14"/>
      <name val="Arial"/>
      <family val="2"/>
    </font>
    <font>
      <b/>
      <sz val="16"/>
      <name val="Arial"/>
      <family val="2"/>
    </font>
    <font>
      <b/>
      <sz val="11"/>
      <name val="Arial"/>
      <family val="2"/>
    </font>
    <font>
      <sz val="11"/>
      <color rgb="FF000000"/>
      <name val="Calibri"/>
      <family val="2"/>
    </font>
    <font>
      <sz val="10"/>
      <color rgb="FF00000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6"/>
        <bgColor indexed="64"/>
      </patternFill>
    </fill>
    <fill>
      <patternFill patternType="solid">
        <fgColor rgb="FFFF00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s>
  <cellStyleXfs count="7">
    <xf numFmtId="0" fontId="0" fillId="0" borderId="0"/>
    <xf numFmtId="164" fontId="10" fillId="0" borderId="0" applyFont="0" applyFill="0" applyBorder="0" applyAlignment="0" applyProtection="0"/>
    <xf numFmtId="0" fontId="7" fillId="0" borderId="0" applyNumberFormat="0" applyFill="0" applyBorder="0" applyAlignment="0" applyProtection="0">
      <alignment vertical="top"/>
      <protection locked="0"/>
    </xf>
    <xf numFmtId="0" fontId="5" fillId="0" borderId="0"/>
    <xf numFmtId="0" fontId="10" fillId="0" borderId="0"/>
    <xf numFmtId="0" fontId="1" fillId="0" borderId="0"/>
    <xf numFmtId="0" fontId="16" fillId="0" borderId="0" applyNumberFormat="0" applyBorder="0" applyAlignment="0"/>
  </cellStyleXfs>
  <cellXfs count="84">
    <xf numFmtId="0" fontId="0" fillId="0" borderId="0" xfId="0"/>
    <xf numFmtId="0" fontId="11" fillId="2" borderId="0" xfId="0" applyFont="1" applyFill="1"/>
    <xf numFmtId="0" fontId="0" fillId="2" borderId="0" xfId="0" applyFill="1"/>
    <xf numFmtId="0" fontId="0" fillId="3" borderId="0" xfId="0" applyFill="1"/>
    <xf numFmtId="0" fontId="3" fillId="3" borderId="0" xfId="0" applyFont="1" applyFill="1"/>
    <xf numFmtId="0" fontId="0" fillId="3" borderId="0" xfId="0" applyFill="1" applyBorder="1"/>
    <xf numFmtId="0" fontId="3" fillId="3" borderId="1" xfId="0" applyFont="1" applyFill="1" applyBorder="1" applyAlignment="1">
      <alignment horizontal="right"/>
    </xf>
    <xf numFmtId="0" fontId="3" fillId="3" borderId="0" xfId="0" applyFont="1" applyFill="1" applyBorder="1" applyAlignment="1">
      <alignment horizontal="right"/>
    </xf>
    <xf numFmtId="165" fontId="0" fillId="3" borderId="0" xfId="0" applyNumberFormat="1" applyFill="1" applyBorder="1"/>
    <xf numFmtId="165" fontId="0" fillId="3" borderId="0" xfId="0" applyNumberFormat="1" applyFill="1" applyBorder="1" applyAlignment="1">
      <alignment horizontal="right"/>
    </xf>
    <xf numFmtId="1" fontId="0" fillId="3" borderId="0" xfId="0" applyNumberFormat="1" applyFill="1"/>
    <xf numFmtId="1" fontId="0" fillId="3" borderId="0" xfId="0" applyNumberFormat="1" applyFill="1" applyBorder="1"/>
    <xf numFmtId="165" fontId="0" fillId="3" borderId="0" xfId="0" applyNumberFormat="1" applyFill="1"/>
    <xf numFmtId="167" fontId="9" fillId="3" borderId="0" xfId="0" applyNumberFormat="1" applyFont="1" applyFill="1" applyAlignment="1">
      <alignment vertical="top"/>
    </xf>
    <xf numFmtId="0" fontId="4" fillId="0" borderId="0" xfId="0" applyFont="1"/>
    <xf numFmtId="0" fontId="12" fillId="0" borderId="0" xfId="4" applyFont="1" applyAlignment="1" applyProtection="1">
      <alignment horizontal="left"/>
      <protection locked="0"/>
    </xf>
    <xf numFmtId="0" fontId="12" fillId="0" borderId="0" xfId="4" applyFont="1"/>
    <xf numFmtId="0" fontId="3" fillId="0" borderId="0" xfId="0" applyFont="1"/>
    <xf numFmtId="0" fontId="15" fillId="0" borderId="0" xfId="0" applyFont="1"/>
    <xf numFmtId="0" fontId="8" fillId="0" borderId="0" xfId="0" applyFont="1"/>
    <xf numFmtId="0" fontId="6" fillId="3" borderId="0" xfId="0" applyFont="1" applyFill="1"/>
    <xf numFmtId="0" fontId="13" fillId="3" borderId="0" xfId="0" applyFont="1" applyFill="1"/>
    <xf numFmtId="0" fontId="14" fillId="3" borderId="0" xfId="0" applyFont="1" applyFill="1"/>
    <xf numFmtId="0" fontId="4" fillId="0" borderId="1" xfId="0" applyFont="1" applyBorder="1"/>
    <xf numFmtId="0" fontId="4" fillId="0" borderId="3" xfId="0" applyFont="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4" fillId="0" borderId="4" xfId="0" applyFont="1" applyBorder="1"/>
    <xf numFmtId="0" fontId="4" fillId="0" borderId="0" xfId="0" applyFont="1" applyFill="1"/>
    <xf numFmtId="0" fontId="4" fillId="0" borderId="0" xfId="0" applyFont="1" applyBorder="1"/>
    <xf numFmtId="0" fontId="16" fillId="0" borderId="0" xfId="6" applyFill="1" applyBorder="1" applyAlignment="1" applyProtection="1">
      <alignment horizontal="right"/>
    </xf>
    <xf numFmtId="166" fontId="16" fillId="0" borderId="1" xfId="1" applyNumberFormat="1" applyFont="1" applyFill="1" applyBorder="1" applyAlignment="1" applyProtection="1">
      <alignment horizontal="right"/>
    </xf>
    <xf numFmtId="166" fontId="4" fillId="0" borderId="2" xfId="1" applyNumberFormat="1" applyFont="1" applyBorder="1"/>
    <xf numFmtId="166" fontId="3" fillId="0" borderId="9" xfId="1" applyNumberFormat="1" applyFont="1" applyBorder="1"/>
    <xf numFmtId="166" fontId="4" fillId="0" borderId="11" xfId="1" applyNumberFormat="1" applyFont="1" applyBorder="1"/>
    <xf numFmtId="166" fontId="3" fillId="0" borderId="10" xfId="1" applyNumberFormat="1" applyFont="1" applyBorder="1"/>
    <xf numFmtId="0" fontId="4" fillId="0" borderId="12" xfId="0" applyFont="1" applyBorder="1"/>
    <xf numFmtId="0" fontId="4" fillId="0" borderId="13" xfId="0" applyFont="1" applyBorder="1"/>
    <xf numFmtId="0" fontId="3" fillId="3" borderId="15" xfId="0" applyFont="1" applyFill="1" applyBorder="1" applyAlignment="1">
      <alignment horizontal="right"/>
    </xf>
    <xf numFmtId="0" fontId="3" fillId="3" borderId="3" xfId="0" applyFont="1" applyFill="1" applyBorder="1" applyAlignment="1">
      <alignment horizontal="right"/>
    </xf>
    <xf numFmtId="0" fontId="3" fillId="3" borderId="15" xfId="0" applyFont="1" applyFill="1" applyBorder="1"/>
    <xf numFmtId="0" fontId="3" fillId="3" borderId="3" xfId="0" applyFont="1" applyFill="1" applyBorder="1"/>
    <xf numFmtId="0" fontId="3" fillId="3" borderId="16" xfId="0" applyFont="1" applyFill="1" applyBorder="1" applyAlignment="1">
      <alignment horizontal="right"/>
    </xf>
    <xf numFmtId="166" fontId="4" fillId="5" borderId="0" xfId="0" applyNumberFormat="1" applyFont="1" applyFill="1"/>
    <xf numFmtId="0" fontId="4" fillId="3" borderId="0" xfId="0" applyFont="1" applyFill="1"/>
    <xf numFmtId="0" fontId="4" fillId="3" borderId="0" xfId="0" applyFont="1" applyFill="1" applyBorder="1" applyAlignment="1" applyProtection="1">
      <alignment horizontal="left"/>
      <protection locked="0"/>
    </xf>
    <xf numFmtId="0" fontId="4" fillId="3" borderId="14" xfId="0" applyFont="1" applyFill="1" applyBorder="1"/>
    <xf numFmtId="166" fontId="4" fillId="3" borderId="0" xfId="1" applyNumberFormat="1" applyFont="1" applyFill="1" applyBorder="1" applyAlignment="1" applyProtection="1">
      <alignment horizontal="right"/>
      <protection locked="0"/>
    </xf>
    <xf numFmtId="0" fontId="4" fillId="3" borderId="0" xfId="0" applyFont="1" applyFill="1" applyBorder="1" applyAlignment="1" applyProtection="1">
      <alignment horizontal="right"/>
      <protection locked="0"/>
    </xf>
    <xf numFmtId="0" fontId="4" fillId="3" borderId="0" xfId="0" applyFont="1" applyFill="1" applyBorder="1"/>
    <xf numFmtId="0" fontId="4" fillId="3" borderId="12" xfId="0" applyFont="1" applyFill="1" applyBorder="1"/>
    <xf numFmtId="165" fontId="4" fillId="0" borderId="1" xfId="0" applyNumberFormat="1" applyFont="1" applyFill="1" applyBorder="1"/>
    <xf numFmtId="165" fontId="4" fillId="4" borderId="1" xfId="0" applyNumberFormat="1" applyFont="1" applyFill="1" applyBorder="1" applyAlignment="1">
      <alignment horizontal="right"/>
    </xf>
    <xf numFmtId="165" fontId="4" fillId="4" borderId="16" xfId="0" applyNumberFormat="1" applyFont="1" applyFill="1" applyBorder="1" applyAlignment="1">
      <alignment horizontal="right"/>
    </xf>
    <xf numFmtId="165" fontId="4" fillId="4" borderId="17" xfId="0" applyNumberFormat="1" applyFont="1" applyFill="1" applyBorder="1" applyAlignment="1">
      <alignment horizontal="right"/>
    </xf>
    <xf numFmtId="165" fontId="4" fillId="4" borderId="4" xfId="0" applyNumberFormat="1" applyFont="1" applyFill="1" applyBorder="1" applyAlignment="1">
      <alignment horizontal="right"/>
    </xf>
    <xf numFmtId="0" fontId="17" fillId="0" borderId="12" xfId="6" applyFont="1" applyFill="1" applyBorder="1" applyAlignment="1" applyProtection="1">
      <alignment horizontal="left"/>
    </xf>
    <xf numFmtId="0" fontId="17" fillId="0" borderId="13" xfId="6" applyFont="1" applyFill="1" applyBorder="1" applyAlignment="1" applyProtection="1">
      <alignment horizontal="left"/>
    </xf>
    <xf numFmtId="0" fontId="15" fillId="0" borderId="0" xfId="0" applyFont="1" applyFill="1"/>
    <xf numFmtId="166" fontId="3" fillId="0" borderId="3" xfId="1" applyNumberFormat="1" applyFont="1" applyBorder="1"/>
    <xf numFmtId="0" fontId="4" fillId="0" borderId="18" xfId="0" applyFont="1" applyBorder="1"/>
    <xf numFmtId="0" fontId="4" fillId="0" borderId="19" xfId="0" applyFont="1" applyBorder="1"/>
    <xf numFmtId="0" fontId="4" fillId="0" borderId="20" xfId="0" applyFont="1" applyBorder="1"/>
    <xf numFmtId="0" fontId="3" fillId="3" borderId="8" xfId="0" applyFont="1" applyFill="1" applyBorder="1"/>
    <xf numFmtId="0" fontId="3" fillId="3" borderId="21" xfId="0" applyFont="1" applyFill="1" applyBorder="1"/>
    <xf numFmtId="165" fontId="17" fillId="0" borderId="21" xfId="6" applyNumberFormat="1" applyFont="1" applyFill="1" applyBorder="1" applyAlignment="1" applyProtection="1">
      <alignment horizontal="right"/>
    </xf>
    <xf numFmtId="166" fontId="3" fillId="0" borderId="22" xfId="1" applyNumberFormat="1" applyFont="1" applyBorder="1"/>
    <xf numFmtId="166" fontId="4" fillId="0" borderId="8" xfId="1" applyNumberFormat="1" applyFont="1" applyBorder="1"/>
    <xf numFmtId="166" fontId="3" fillId="0" borderId="16" xfId="1" applyNumberFormat="1" applyFont="1" applyBorder="1"/>
    <xf numFmtId="166" fontId="4" fillId="0" borderId="23" xfId="1" applyNumberFormat="1" applyFont="1" applyBorder="1"/>
    <xf numFmtId="166" fontId="4" fillId="0" borderId="12" xfId="1" applyNumberFormat="1" applyFont="1" applyBorder="1"/>
    <xf numFmtId="166" fontId="4" fillId="0" borderId="13" xfId="1" applyNumberFormat="1" applyFont="1" applyBorder="1"/>
    <xf numFmtId="0" fontId="4" fillId="0" borderId="0" xfId="0" applyFont="1" applyFill="1" applyBorder="1"/>
    <xf numFmtId="166" fontId="16" fillId="0" borderId="0" xfId="1" applyNumberFormat="1" applyFont="1" applyFill="1" applyBorder="1" applyAlignment="1" applyProtection="1">
      <alignment horizontal="right"/>
    </xf>
    <xf numFmtId="0" fontId="4" fillId="0" borderId="1" xfId="0" applyFont="1" applyFill="1" applyBorder="1"/>
    <xf numFmtId="3" fontId="4" fillId="0" borderId="21" xfId="0" applyNumberFormat="1" applyFont="1" applyBorder="1"/>
    <xf numFmtId="3" fontId="4" fillId="0" borderId="1" xfId="1" applyNumberFormat="1" applyFont="1" applyFill="1" applyBorder="1" applyAlignment="1" applyProtection="1">
      <alignment horizontal="right"/>
      <protection locked="0"/>
    </xf>
    <xf numFmtId="3" fontId="4" fillId="0" borderId="16" xfId="1" applyNumberFormat="1" applyFont="1" applyFill="1" applyBorder="1" applyAlignment="1" applyProtection="1">
      <alignment horizontal="right"/>
      <protection locked="0"/>
    </xf>
    <xf numFmtId="3" fontId="4" fillId="0" borderId="17" xfId="0" applyNumberFormat="1" applyFont="1" applyBorder="1"/>
    <xf numFmtId="3" fontId="4" fillId="0" borderId="17" xfId="1" applyNumberFormat="1" applyFont="1" applyFill="1" applyBorder="1" applyAlignment="1" applyProtection="1">
      <alignment horizontal="right"/>
      <protection locked="0"/>
    </xf>
    <xf numFmtId="3" fontId="4" fillId="0" borderId="4" xfId="1" applyNumberFormat="1" applyFont="1" applyFill="1" applyBorder="1" applyAlignment="1" applyProtection="1">
      <alignment horizontal="right"/>
      <protection locked="0"/>
    </xf>
    <xf numFmtId="165" fontId="4" fillId="0" borderId="16" xfId="0" applyNumberFormat="1" applyFont="1" applyBorder="1"/>
  </cellXfs>
  <cellStyles count="7">
    <cellStyle name="Komma" xfId="1" builtinId="3"/>
    <cellStyle name="Link 2" xfId="2" xr:uid="{00000000-0005-0000-0000-000001000000}"/>
    <cellStyle name="Normal" xfId="0" builtinId="0"/>
    <cellStyle name="Normal 2" xfId="3" xr:uid="{00000000-0005-0000-0000-000003000000}"/>
    <cellStyle name="Normal 3" xfId="4" xr:uid="{00000000-0005-0000-0000-000004000000}"/>
    <cellStyle name="Normal 4" xfId="5" xr:uid="{00000000-0005-0000-0000-000005000000}"/>
    <cellStyle name="Normal 5" xfId="6" xr:uid="{00000000-0005-0000-0000-00003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5"/>
  <sheetViews>
    <sheetView tabSelected="1" workbookViewId="0">
      <selection activeCell="A3" sqref="A3"/>
    </sheetView>
  </sheetViews>
  <sheetFormatPr defaultColWidth="11.42578125" defaultRowHeight="12.75" x14ac:dyDescent="0.2"/>
  <cols>
    <col min="1" max="2" width="20.28515625" customWidth="1"/>
    <col min="3" max="3" width="15" customWidth="1"/>
    <col min="4" max="5" width="13.7109375" bestFit="1" customWidth="1"/>
  </cols>
  <sheetData>
    <row r="1" spans="1:6" s="2" customFormat="1" ht="26.25" x14ac:dyDescent="0.4">
      <c r="A1" s="1" t="s">
        <v>165</v>
      </c>
      <c r="B1" s="1"/>
      <c r="C1" s="1"/>
    </row>
    <row r="2" spans="1:6" s="3" customFormat="1" x14ac:dyDescent="0.2"/>
    <row r="3" spans="1:6" s="3" customFormat="1" ht="15" x14ac:dyDescent="0.25">
      <c r="A3" s="60" t="s">
        <v>164</v>
      </c>
      <c r="B3" s="60"/>
      <c r="C3" s="60"/>
      <c r="D3" s="30"/>
      <c r="E3" s="30"/>
      <c r="F3" s="46"/>
    </row>
    <row r="4" spans="1:6" s="3" customFormat="1" x14ac:dyDescent="0.2">
      <c r="A4" s="46"/>
      <c r="B4" s="46"/>
      <c r="C4" s="46"/>
      <c r="D4" s="46"/>
      <c r="E4" s="46"/>
      <c r="F4" s="46"/>
    </row>
    <row r="5" spans="1:6" s="3" customFormat="1" ht="13.5" thickBot="1" x14ac:dyDescent="0.25">
      <c r="A5" s="15" t="s">
        <v>134</v>
      </c>
      <c r="B5" s="15"/>
      <c r="C5" s="15"/>
      <c r="D5" s="47"/>
      <c r="E5" s="47"/>
      <c r="F5" s="46"/>
    </row>
    <row r="6" spans="1:6" s="3" customFormat="1" x14ac:dyDescent="0.2">
      <c r="A6" s="48"/>
      <c r="B6" s="65">
        <v>2020</v>
      </c>
      <c r="C6" s="65">
        <v>2018</v>
      </c>
      <c r="D6" s="40">
        <v>2016</v>
      </c>
      <c r="E6" s="40">
        <v>2010</v>
      </c>
      <c r="F6" s="41">
        <v>1990</v>
      </c>
    </row>
    <row r="7" spans="1:6" s="3" customFormat="1" x14ac:dyDescent="0.2">
      <c r="A7" s="38" t="s">
        <v>0</v>
      </c>
      <c r="B7" s="77">
        <f>'DST Baggrundsdata'!C6</f>
        <v>518557</v>
      </c>
      <c r="C7" s="78">
        <f>'DST Baggrundsdata'!G6</f>
        <v>529316</v>
      </c>
      <c r="D7" s="78">
        <f>'DST Baggrundsdata'!I6</f>
        <v>539443</v>
      </c>
      <c r="E7" s="78">
        <f>'DST Baggrundsdata'!K6</f>
        <v>582462</v>
      </c>
      <c r="F7" s="79">
        <f>'DST Baggrundsdata'!M6</f>
        <v>1075420</v>
      </c>
    </row>
    <row r="8" spans="1:6" s="3" customFormat="1" x14ac:dyDescent="0.2">
      <c r="A8" s="38" t="s">
        <v>149</v>
      </c>
      <c r="B8" s="77">
        <f>'DST Baggrundsdata'!C7</f>
        <v>64367</v>
      </c>
      <c r="C8" s="78">
        <f>'DST Baggrundsdata'!G7</f>
        <v>65488</v>
      </c>
      <c r="D8" s="78">
        <f>'DST Baggrundsdata'!I7</f>
        <v>66436</v>
      </c>
      <c r="E8" s="78">
        <f>'DST Baggrundsdata'!K7</f>
        <v>69489</v>
      </c>
      <c r="F8" s="79">
        <f>'DST Baggrundsdata'!M7</f>
        <v>114189</v>
      </c>
    </row>
    <row r="9" spans="1:6" s="3" customFormat="1" x14ac:dyDescent="0.2">
      <c r="A9" s="38" t="s">
        <v>150</v>
      </c>
      <c r="B9" s="77">
        <f>'DST Baggrundsdata'!C8</f>
        <v>4776</v>
      </c>
      <c r="C9" s="78">
        <f>'DST Baggrundsdata'!G8</f>
        <v>4764</v>
      </c>
      <c r="D9" s="78">
        <f>'DST Baggrundsdata'!I8</f>
        <v>4823</v>
      </c>
      <c r="E9" s="78">
        <f>'DST Baggrundsdata'!K8</f>
        <v>4863</v>
      </c>
      <c r="F9" s="79">
        <f>'DST Baggrundsdata'!M8</f>
        <v>6991</v>
      </c>
    </row>
    <row r="10" spans="1:6" s="3" customFormat="1" x14ac:dyDescent="0.2">
      <c r="A10" s="38" t="s">
        <v>151</v>
      </c>
      <c r="B10" s="77">
        <f>'DST Baggrundsdata'!C9</f>
        <v>7055</v>
      </c>
      <c r="C10" s="78">
        <f>'DST Baggrundsdata'!G9</f>
        <v>7118</v>
      </c>
      <c r="D10" s="78">
        <f>'DST Baggrundsdata'!I9</f>
        <v>7201</v>
      </c>
      <c r="E10" s="78">
        <f>'DST Baggrundsdata'!K9</f>
        <v>7606</v>
      </c>
      <c r="F10" s="79">
        <f>'DST Baggrundsdata'!M9</f>
        <v>14196</v>
      </c>
    </row>
    <row r="11" spans="1:6" s="3" customFormat="1" x14ac:dyDescent="0.2">
      <c r="A11" s="38" t="s">
        <v>152</v>
      </c>
      <c r="B11" s="77">
        <f>'DST Baggrundsdata'!C10</f>
        <v>8892</v>
      </c>
      <c r="C11" s="78">
        <f>'DST Baggrundsdata'!G10</f>
        <v>9073</v>
      </c>
      <c r="D11" s="78">
        <f>'DST Baggrundsdata'!I10</f>
        <v>9169</v>
      </c>
      <c r="E11" s="78">
        <f>'DST Baggrundsdata'!K10</f>
        <v>9812</v>
      </c>
      <c r="F11" s="79">
        <f>'DST Baggrundsdata'!M10</f>
        <v>13894</v>
      </c>
    </row>
    <row r="12" spans="1:6" s="3" customFormat="1" x14ac:dyDescent="0.2">
      <c r="A12" s="38" t="s">
        <v>153</v>
      </c>
      <c r="B12" s="77">
        <f>'DST Baggrundsdata'!C11</f>
        <v>6487</v>
      </c>
      <c r="C12" s="78">
        <f>'DST Baggrundsdata'!G11</f>
        <v>6607</v>
      </c>
      <c r="D12" s="78">
        <f>'DST Baggrundsdata'!I11</f>
        <v>6669</v>
      </c>
      <c r="E12" s="78">
        <f>'DST Baggrundsdata'!K11</f>
        <v>7186</v>
      </c>
      <c r="F12" s="79">
        <f>'DST Baggrundsdata'!M11</f>
        <v>9968</v>
      </c>
    </row>
    <row r="13" spans="1:6" s="3" customFormat="1" x14ac:dyDescent="0.2">
      <c r="A13" s="38" t="s">
        <v>154</v>
      </c>
      <c r="B13" s="77">
        <f>'DST Baggrundsdata'!C12</f>
        <v>795</v>
      </c>
      <c r="C13" s="78">
        <f>'DST Baggrundsdata'!G12</f>
        <v>800</v>
      </c>
      <c r="D13" s="78">
        <f>'DST Baggrundsdata'!I12</f>
        <v>792</v>
      </c>
      <c r="E13" s="78">
        <f>'DST Baggrundsdata'!K12</f>
        <v>822</v>
      </c>
      <c r="F13" s="79">
        <f>'DST Baggrundsdata'!M12</f>
        <v>1035</v>
      </c>
    </row>
    <row r="14" spans="1:6" s="3" customFormat="1" x14ac:dyDescent="0.2">
      <c r="A14" s="38" t="s">
        <v>155</v>
      </c>
      <c r="B14" s="77">
        <f>'DST Baggrundsdata'!C13</f>
        <v>6391</v>
      </c>
      <c r="C14" s="78">
        <f>'DST Baggrundsdata'!G13</f>
        <v>6768</v>
      </c>
      <c r="D14" s="78">
        <f>'DST Baggrundsdata'!I13</f>
        <v>6803</v>
      </c>
      <c r="E14" s="78">
        <f>'DST Baggrundsdata'!K13</f>
        <v>7296</v>
      </c>
      <c r="F14" s="79">
        <f>'DST Baggrundsdata'!M13</f>
        <v>11673</v>
      </c>
    </row>
    <row r="15" spans="1:6" s="3" customFormat="1" x14ac:dyDescent="0.2">
      <c r="A15" s="38" t="s">
        <v>156</v>
      </c>
      <c r="B15" s="77">
        <f>'DST Baggrundsdata'!C14</f>
        <v>4229</v>
      </c>
      <c r="C15" s="78">
        <f>'DST Baggrundsdata'!G14</f>
        <v>4296</v>
      </c>
      <c r="D15" s="78">
        <f>'DST Baggrundsdata'!I14</f>
        <v>4357</v>
      </c>
      <c r="E15" s="78">
        <f>'DST Baggrundsdata'!K14</f>
        <v>4813</v>
      </c>
      <c r="F15" s="79">
        <f>'DST Baggrundsdata'!M14</f>
        <v>8025</v>
      </c>
    </row>
    <row r="16" spans="1:6" s="3" customFormat="1" x14ac:dyDescent="0.2">
      <c r="A16" s="38" t="s">
        <v>157</v>
      </c>
      <c r="B16" s="77">
        <f>'DST Baggrundsdata'!C15</f>
        <v>4583</v>
      </c>
      <c r="C16" s="78">
        <f>'DST Baggrundsdata'!G15</f>
        <v>4700</v>
      </c>
      <c r="D16" s="78">
        <f>'DST Baggrundsdata'!I15</f>
        <v>4736</v>
      </c>
      <c r="E16" s="78">
        <f>'DST Baggrundsdata'!K15</f>
        <v>4811</v>
      </c>
      <c r="F16" s="79">
        <f>'DST Baggrundsdata'!M15</f>
        <v>7075</v>
      </c>
    </row>
    <row r="17" spans="1:10" s="3" customFormat="1" x14ac:dyDescent="0.2">
      <c r="A17" s="38" t="s">
        <v>158</v>
      </c>
      <c r="B17" s="77">
        <f>'DST Baggrundsdata'!C16</f>
        <v>6752</v>
      </c>
      <c r="C17" s="78">
        <f>'DST Baggrundsdata'!G16</f>
        <v>6865</v>
      </c>
      <c r="D17" s="78">
        <f>'DST Baggrundsdata'!I16</f>
        <v>6933</v>
      </c>
      <c r="E17" s="78">
        <f>'DST Baggrundsdata'!K16</f>
        <v>7389</v>
      </c>
      <c r="F17" s="79">
        <f>'DST Baggrundsdata'!M16</f>
        <v>12527</v>
      </c>
    </row>
    <row r="18" spans="1:10" s="3" customFormat="1" x14ac:dyDescent="0.2">
      <c r="A18" s="38" t="s">
        <v>159</v>
      </c>
      <c r="B18" s="77">
        <f>'DST Baggrundsdata'!C17</f>
        <v>5509</v>
      </c>
      <c r="C18" s="78">
        <f>'DST Baggrundsdata'!G17</f>
        <v>5575</v>
      </c>
      <c r="D18" s="78">
        <f>'DST Baggrundsdata'!I17</f>
        <v>5706</v>
      </c>
      <c r="E18" s="78">
        <f>'DST Baggrundsdata'!K17</f>
        <v>5955</v>
      </c>
      <c r="F18" s="79">
        <f>'DST Baggrundsdata'!M17</f>
        <v>8429</v>
      </c>
    </row>
    <row r="19" spans="1:10" s="3" customFormat="1" ht="13.5" thickBot="1" x14ac:dyDescent="0.25">
      <c r="A19" s="39" t="s">
        <v>160</v>
      </c>
      <c r="B19" s="80">
        <f>'DST Baggrundsdata'!C18</f>
        <v>8898</v>
      </c>
      <c r="C19" s="81">
        <f>'DST Baggrundsdata'!G18</f>
        <v>8922</v>
      </c>
      <c r="D19" s="81">
        <f>'DST Baggrundsdata'!I18</f>
        <v>9247</v>
      </c>
      <c r="E19" s="81">
        <f>'DST Baggrundsdata'!K18</f>
        <v>8936</v>
      </c>
      <c r="F19" s="82">
        <f>'DST Baggrundsdata'!M18</f>
        <v>20376</v>
      </c>
    </row>
    <row r="20" spans="1:10" s="3" customFormat="1" x14ac:dyDescent="0.2">
      <c r="A20" s="47"/>
      <c r="B20" s="47"/>
      <c r="C20" s="47"/>
      <c r="D20" s="49"/>
      <c r="E20" s="49"/>
      <c r="F20" s="50"/>
      <c r="G20" s="5"/>
      <c r="H20" s="5"/>
      <c r="I20" s="5"/>
      <c r="J20" s="5"/>
    </row>
    <row r="21" spans="1:10" s="3" customFormat="1" ht="13.5" thickBot="1" x14ac:dyDescent="0.25">
      <c r="A21" s="46"/>
      <c r="B21" s="46"/>
      <c r="C21" s="46"/>
      <c r="D21" s="51"/>
      <c r="E21" s="51"/>
      <c r="F21" s="51"/>
      <c r="G21" s="5"/>
      <c r="H21" s="5"/>
      <c r="I21" s="5"/>
      <c r="J21" s="5"/>
    </row>
    <row r="22" spans="1:10" s="3" customFormat="1" x14ac:dyDescent="0.2">
      <c r="A22" s="48"/>
      <c r="B22" s="65" t="s">
        <v>35</v>
      </c>
      <c r="C22" s="65" t="s">
        <v>35</v>
      </c>
      <c r="D22" s="42" t="s">
        <v>35</v>
      </c>
      <c r="E22" s="42" t="s">
        <v>35</v>
      </c>
      <c r="F22" s="43" t="s">
        <v>35</v>
      </c>
      <c r="G22" s="5"/>
      <c r="H22" s="5"/>
      <c r="I22" s="5"/>
      <c r="J22" s="5"/>
    </row>
    <row r="23" spans="1:10" s="3" customFormat="1" x14ac:dyDescent="0.2">
      <c r="A23" s="52"/>
      <c r="B23" s="66">
        <v>2020</v>
      </c>
      <c r="C23" s="66">
        <v>2018</v>
      </c>
      <c r="D23" s="6">
        <v>2016</v>
      </c>
      <c r="E23" s="6">
        <v>2010</v>
      </c>
      <c r="F23" s="44">
        <v>1990</v>
      </c>
      <c r="G23" s="7"/>
      <c r="H23" s="7"/>
      <c r="I23" s="7"/>
      <c r="J23" s="5"/>
    </row>
    <row r="24" spans="1:10" s="3" customFormat="1" x14ac:dyDescent="0.2">
      <c r="A24" s="58" t="str">
        <f>A7</f>
        <v>Hele landet</v>
      </c>
      <c r="B24" s="67">
        <v>610.99</v>
      </c>
      <c r="C24" s="67">
        <v>603.41999999999996</v>
      </c>
      <c r="D24" s="53">
        <v>588.85</v>
      </c>
      <c r="E24" s="53">
        <v>492.38000000000005</v>
      </c>
      <c r="F24" s="83">
        <v>93.8</v>
      </c>
      <c r="G24" s="8"/>
      <c r="H24" s="8"/>
      <c r="I24" s="8"/>
      <c r="J24" s="5"/>
    </row>
    <row r="25" spans="1:10" s="3" customFormat="1" x14ac:dyDescent="0.2">
      <c r="A25" s="58" t="str">
        <f t="shared" ref="A25:A36" si="0">A8</f>
        <v>Region Nordjylland</v>
      </c>
      <c r="B25" s="54">
        <f>(B8/B$7)*B$24</f>
        <v>75.840444406304414</v>
      </c>
      <c r="C25" s="54">
        <f>(C8/C$7)*C$24</f>
        <v>74.656290306735471</v>
      </c>
      <c r="D25" s="54">
        <f>(D8/D$7)*D$24</f>
        <v>72.520801270940581</v>
      </c>
      <c r="E25" s="54">
        <f>(E8/E$7)*E$24</f>
        <v>58.742018912821784</v>
      </c>
      <c r="F25" s="55">
        <f>(F8/F$7)*F$24</f>
        <v>9.9597628833386018</v>
      </c>
      <c r="G25" s="9"/>
      <c r="H25" s="9"/>
      <c r="I25" s="9"/>
      <c r="J25" s="5"/>
    </row>
    <row r="26" spans="1:10" s="3" customFormat="1" x14ac:dyDescent="0.2">
      <c r="A26" s="58" t="str">
        <f t="shared" si="0"/>
        <v>Brønderslev</v>
      </c>
      <c r="B26" s="54">
        <f t="shared" ref="B26:B36" si="1">(B9/B$7)*B$24</f>
        <v>5.6273239778847843</v>
      </c>
      <c r="C26" s="54">
        <f t="shared" ref="C26:C36" si="2">(C9/C$7)*C$24</f>
        <v>5.4309578399292668</v>
      </c>
      <c r="D26" s="54">
        <f t="shared" ref="D26:E26" si="3">(D9/D$7)*D$24</f>
        <v>5.264733345321007</v>
      </c>
      <c r="E26" s="54">
        <f t="shared" si="3"/>
        <v>4.1109015523759496</v>
      </c>
      <c r="F26" s="55">
        <f t="shared" ref="F26" si="4">(F9/F$7)*F$24</f>
        <v>0.60976716073720028</v>
      </c>
      <c r="G26" s="9"/>
      <c r="H26" s="9"/>
      <c r="I26" s="9"/>
      <c r="J26" s="5"/>
    </row>
    <row r="27" spans="1:10" s="3" customFormat="1" x14ac:dyDescent="0.2">
      <c r="A27" s="58" t="str">
        <f t="shared" si="0"/>
        <v>Frederikshavn</v>
      </c>
      <c r="B27" s="54">
        <f t="shared" si="1"/>
        <v>8.3125566716870072</v>
      </c>
      <c r="C27" s="54">
        <f t="shared" si="2"/>
        <v>8.1145167725895302</v>
      </c>
      <c r="D27" s="54">
        <f t="shared" ref="D27:E27" si="5">(D10/D$7)*D$24</f>
        <v>7.8605317892715272</v>
      </c>
      <c r="E27" s="54">
        <f t="shared" si="5"/>
        <v>6.4296765797597102</v>
      </c>
      <c r="F27" s="55">
        <f t="shared" ref="F27" si="6">(F10/F$7)*F$24</f>
        <v>1.2381997731119003</v>
      </c>
      <c r="G27" s="9"/>
      <c r="H27" s="9"/>
      <c r="I27" s="9"/>
      <c r="J27" s="5"/>
    </row>
    <row r="28" spans="1:10" s="3" customFormat="1" x14ac:dyDescent="0.2">
      <c r="A28" s="58" t="str">
        <f t="shared" si="0"/>
        <v>Hjørring</v>
      </c>
      <c r="B28" s="54">
        <f t="shared" si="1"/>
        <v>10.477002682443782</v>
      </c>
      <c r="C28" s="54">
        <f t="shared" si="2"/>
        <v>10.34321588616252</v>
      </c>
      <c r="D28" s="54">
        <f t="shared" ref="D28:E28" si="7">(D11/D$7)*D$24</f>
        <v>10.008778777368509</v>
      </c>
      <c r="E28" s="54">
        <f t="shared" si="7"/>
        <v>8.2945025769921479</v>
      </c>
      <c r="F28" s="55">
        <f t="shared" ref="F28" si="8">(F11/F$7)*F$24</f>
        <v>1.2118588086515036</v>
      </c>
      <c r="G28" s="9"/>
      <c r="H28" s="9"/>
      <c r="I28" s="9"/>
      <c r="J28" s="5"/>
    </row>
    <row r="29" spans="1:10" s="3" customFormat="1" x14ac:dyDescent="0.2">
      <c r="A29" s="58" t="str">
        <f t="shared" si="0"/>
        <v>Jammerbugt</v>
      </c>
      <c r="B29" s="54">
        <f t="shared" si="1"/>
        <v>7.6433104364611797</v>
      </c>
      <c r="C29" s="54">
        <f t="shared" si="2"/>
        <v>7.5319770042847747</v>
      </c>
      <c r="D29" s="54">
        <f t="shared" ref="D29:E29" si="9">(D12/D$7)*D$24</f>
        <v>7.2798064855786437</v>
      </c>
      <c r="E29" s="54">
        <f t="shared" si="9"/>
        <v>6.0746326455631445</v>
      </c>
      <c r="F29" s="55">
        <f t="shared" ref="F29" si="10">(F12/F$7)*F$24</f>
        <v>0.86942627066634426</v>
      </c>
      <c r="G29" s="9"/>
      <c r="H29" s="9"/>
      <c r="I29" s="9"/>
      <c r="J29" s="5"/>
    </row>
    <row r="30" spans="1:10" s="3" customFormat="1" x14ac:dyDescent="0.2">
      <c r="A30" s="58" t="str">
        <f t="shared" si="0"/>
        <v>Læsø</v>
      </c>
      <c r="B30" s="54">
        <f t="shared" si="1"/>
        <v>0.93670907923333402</v>
      </c>
      <c r="C30" s="54">
        <f t="shared" si="2"/>
        <v>0.91199963726771904</v>
      </c>
      <c r="D30" s="54">
        <f t="shared" ref="D30:E30" si="11">(D13/D$7)*D$24</f>
        <v>0.8645384220390292</v>
      </c>
      <c r="E30" s="54">
        <f t="shared" si="11"/>
        <v>0.69487169978470709</v>
      </c>
      <c r="F30" s="55">
        <f t="shared" ref="F30" si="12">(F13/F$7)*F$24</f>
        <v>9.0274497405664761E-2</v>
      </c>
      <c r="G30" s="9"/>
      <c r="H30" s="9"/>
      <c r="I30" s="9"/>
      <c r="J30" s="5"/>
    </row>
    <row r="31" spans="1:10" s="3" customFormat="1" x14ac:dyDescent="0.2">
      <c r="A31" s="58" t="str">
        <f t="shared" si="0"/>
        <v>Mariagerfjord</v>
      </c>
      <c r="B31" s="54">
        <f t="shared" si="1"/>
        <v>7.5301983967047024</v>
      </c>
      <c r="C31" s="54">
        <f t="shared" si="2"/>
        <v>7.7155169312849035</v>
      </c>
      <c r="D31" s="54">
        <f t="shared" ref="D31:E31" si="13">(D14/D$7)*D$24</f>
        <v>7.4260794004185797</v>
      </c>
      <c r="E31" s="54">
        <f t="shared" si="13"/>
        <v>6.1676203426146268</v>
      </c>
      <c r="F31" s="55">
        <f t="shared" ref="F31" si="14">(F14/F$7)*F$24</f>
        <v>1.0181393316099756</v>
      </c>
      <c r="G31" s="9"/>
      <c r="H31" s="9"/>
      <c r="I31" s="9"/>
      <c r="J31" s="5"/>
    </row>
    <row r="32" spans="1:10" s="3" customFormat="1" x14ac:dyDescent="0.2">
      <c r="A32" s="58" t="str">
        <f t="shared" si="0"/>
        <v>Morsø</v>
      </c>
      <c r="B32" s="54">
        <f t="shared" si="1"/>
        <v>4.9828210013556857</v>
      </c>
      <c r="C32" s="54">
        <f t="shared" si="2"/>
        <v>4.8974380521276517</v>
      </c>
      <c r="D32" s="54">
        <f t="shared" ref="D32:E32" si="15">(D15/D$7)*D$24</f>
        <v>4.7560529101313769</v>
      </c>
      <c r="E32" s="54">
        <f t="shared" si="15"/>
        <v>4.0686344173525493</v>
      </c>
      <c r="F32" s="55">
        <f t="shared" ref="F32" si="16">(F15/F$7)*F$24</f>
        <v>0.69995443640624122</v>
      </c>
      <c r="G32" s="9"/>
      <c r="H32" s="9"/>
      <c r="I32" s="9"/>
      <c r="J32" s="5"/>
    </row>
    <row r="33" spans="1:10" s="3" customFormat="1" x14ac:dyDescent="0.2">
      <c r="A33" s="58" t="str">
        <f t="shared" si="0"/>
        <v>Rebild</v>
      </c>
      <c r="B33" s="54">
        <f t="shared" si="1"/>
        <v>5.3999216479576981</v>
      </c>
      <c r="C33" s="54">
        <f t="shared" si="2"/>
        <v>5.3579978689478489</v>
      </c>
      <c r="D33" s="54">
        <f t="shared" ref="D33:E33" si="17">(D16/D$7)*D$24</f>
        <v>5.1697651095667201</v>
      </c>
      <c r="E33" s="54">
        <f t="shared" si="17"/>
        <v>4.0669437319516124</v>
      </c>
      <c r="F33" s="55">
        <f t="shared" ref="F33" si="18">(F16/F$7)*F$24</f>
        <v>0.61709378661360215</v>
      </c>
      <c r="G33" s="9"/>
      <c r="H33" s="9"/>
      <c r="I33" s="9"/>
      <c r="J33" s="5"/>
    </row>
    <row r="34" spans="1:10" s="3" customFormat="1" x14ac:dyDescent="0.2">
      <c r="A34" s="58" t="str">
        <f t="shared" si="0"/>
        <v>Thisted</v>
      </c>
      <c r="B34" s="54">
        <f t="shared" si="1"/>
        <v>7.9555467962056241</v>
      </c>
      <c r="C34" s="54">
        <f t="shared" si="2"/>
        <v>7.8260968873036143</v>
      </c>
      <c r="D34" s="54">
        <f t="shared" ref="D34:E34" si="19">(D17/D$7)*D$24</f>
        <v>7.5679859595916534</v>
      </c>
      <c r="E34" s="54">
        <f t="shared" si="19"/>
        <v>6.2462372137581514</v>
      </c>
      <c r="F34" s="55">
        <f t="shared" ref="F34" si="20">(F17/F$7)*F$24</f>
        <v>1.0926266946867269</v>
      </c>
      <c r="G34" s="8"/>
      <c r="H34" s="8"/>
      <c r="I34" s="8"/>
      <c r="J34" s="5"/>
    </row>
    <row r="35" spans="1:10" s="3" customFormat="1" x14ac:dyDescent="0.2">
      <c r="A35" s="58" t="str">
        <f t="shared" si="0"/>
        <v>Vesthimmerlands</v>
      </c>
      <c r="B35" s="54">
        <f t="shared" si="1"/>
        <v>6.4909815314420598</v>
      </c>
      <c r="C35" s="54">
        <f t="shared" si="2"/>
        <v>6.3554974722094162</v>
      </c>
      <c r="D35" s="54">
        <f t="shared" ref="D35:E35" si="21">(D18/D$7)*D$24</f>
        <v>6.2286063587811871</v>
      </c>
      <c r="E35" s="54">
        <f t="shared" si="21"/>
        <v>5.0340157812870201</v>
      </c>
      <c r="F35" s="55">
        <f t="shared" ref="F35" si="22">(F18/F$7)*F$24</f>
        <v>0.73519201800226885</v>
      </c>
      <c r="G35" s="8"/>
      <c r="H35" s="8"/>
      <c r="I35" s="8"/>
      <c r="J35" s="5"/>
    </row>
    <row r="36" spans="1:10" s="3" customFormat="1" ht="13.5" thickBot="1" x14ac:dyDescent="0.25">
      <c r="A36" s="59" t="str">
        <f t="shared" si="0"/>
        <v>Aalborg</v>
      </c>
      <c r="B36" s="56">
        <f t="shared" si="1"/>
        <v>10.484072184928561</v>
      </c>
      <c r="C36" s="56">
        <f t="shared" si="2"/>
        <v>10.171075954628236</v>
      </c>
      <c r="D36" s="56">
        <f t="shared" ref="D36:E36" si="23">(D19/D$7)*D$24</f>
        <v>10.093922712872352</v>
      </c>
      <c r="E36" s="56">
        <f t="shared" si="23"/>
        <v>7.5539823713821681</v>
      </c>
      <c r="F36" s="57">
        <f t="shared" ref="F36" si="24">(F19/F$7)*F$24</f>
        <v>1.7772301054471742</v>
      </c>
      <c r="G36" s="8"/>
      <c r="H36" s="8"/>
      <c r="I36" s="8"/>
      <c r="J36" s="5"/>
    </row>
    <row r="37" spans="1:10" s="3" customFormat="1" x14ac:dyDescent="0.2">
      <c r="D37" s="10"/>
      <c r="F37" s="5"/>
      <c r="G37" s="11"/>
      <c r="H37" s="5"/>
      <c r="I37" s="5"/>
      <c r="J37" s="5"/>
    </row>
    <row r="38" spans="1:10" s="3" customFormat="1" x14ac:dyDescent="0.2">
      <c r="F38" s="5"/>
      <c r="G38" s="5"/>
      <c r="H38" s="5"/>
      <c r="I38" s="5"/>
      <c r="J38" s="5"/>
    </row>
    <row r="39" spans="1:10" s="3" customFormat="1" x14ac:dyDescent="0.2">
      <c r="E39" s="12"/>
      <c r="F39" s="5"/>
      <c r="G39" s="5"/>
      <c r="H39" s="5"/>
      <c r="I39" s="5"/>
      <c r="J39" s="5"/>
    </row>
    <row r="40" spans="1:10" s="3" customFormat="1" x14ac:dyDescent="0.2">
      <c r="F40" s="5"/>
      <c r="G40" s="5"/>
      <c r="H40" s="5"/>
      <c r="I40" s="5"/>
      <c r="J40" s="5"/>
    </row>
    <row r="41" spans="1:10" s="3" customFormat="1" x14ac:dyDescent="0.2">
      <c r="E41" s="13"/>
    </row>
    <row r="42" spans="1:10" s="3" customFormat="1" x14ac:dyDescent="0.2"/>
    <row r="43" spans="1:10" s="3" customFormat="1" x14ac:dyDescent="0.2"/>
    <row r="44" spans="1:10" s="3" customFormat="1" x14ac:dyDescent="0.2"/>
    <row r="45" spans="1:10" s="3" customFormat="1" x14ac:dyDescent="0.2"/>
    <row r="46" spans="1:10" s="3" customFormat="1" x14ac:dyDescent="0.2"/>
    <row r="47" spans="1:10" s="3" customFormat="1" x14ac:dyDescent="0.2"/>
    <row r="48" spans="1:10"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sheetData>
  <phoneticPr fontId="2" type="noConversion"/>
  <pageMargins left="0.75" right="0.75" top="1" bottom="1"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10"/>
  <sheetViews>
    <sheetView workbookViewId="0">
      <selection activeCell="L23" sqref="L23"/>
    </sheetView>
  </sheetViews>
  <sheetFormatPr defaultColWidth="9.140625" defaultRowHeight="12.75" x14ac:dyDescent="0.2"/>
  <cols>
    <col min="1" max="1" width="30.42578125" style="14" customWidth="1"/>
    <col min="2" max="2" width="17.7109375" style="14" customWidth="1"/>
    <col min="3" max="4" width="19.140625" style="14" bestFit="1" customWidth="1"/>
    <col min="5" max="5" width="22" style="14" bestFit="1" customWidth="1"/>
    <col min="6" max="6" width="19.5703125" style="14" bestFit="1" customWidth="1"/>
    <col min="7" max="7" width="19.140625" style="14" bestFit="1" customWidth="1"/>
    <col min="8" max="8" width="16" style="14" bestFit="1" customWidth="1"/>
    <col min="9" max="9" width="19.140625" style="14" bestFit="1" customWidth="1"/>
    <col min="10" max="10" width="16" style="14" bestFit="1" customWidth="1"/>
    <col min="11" max="11" width="19.140625" style="14" bestFit="1" customWidth="1"/>
    <col min="12" max="12" width="16.7109375" style="14" bestFit="1" customWidth="1"/>
    <col min="13" max="13" width="19.85546875" style="14" bestFit="1" customWidth="1"/>
    <col min="14" max="14" width="19.140625" style="14" bestFit="1" customWidth="1"/>
    <col min="15" max="15" width="17.140625" style="14" customWidth="1"/>
    <col min="16" max="16" width="14.85546875" style="14" customWidth="1"/>
    <col min="17" max="17" width="16.42578125" style="14" customWidth="1"/>
    <col min="18" max="16384" width="9.140625" style="14"/>
  </cols>
  <sheetData>
    <row r="1" spans="1:15" ht="15.75" x14ac:dyDescent="0.25">
      <c r="A1" s="19" t="s">
        <v>147</v>
      </c>
      <c r="B1" s="16"/>
      <c r="C1" s="16"/>
      <c r="D1" s="16"/>
      <c r="E1" s="16"/>
      <c r="F1" s="16"/>
      <c r="G1" s="16"/>
      <c r="H1" s="16"/>
      <c r="I1" s="16"/>
    </row>
    <row r="3" spans="1:15" ht="13.5" thickBot="1" x14ac:dyDescent="0.25">
      <c r="L3" s="14" t="str">
        <f t="shared" ref="L3:M3" si="0">L5&amp;" - "&amp;L4</f>
        <v>Kollektiv forsyning - 1990</v>
      </c>
      <c r="M3" s="14" t="str">
        <f>M5&amp;" - "&amp;M4</f>
        <v>Individuel forsyning - 1990</v>
      </c>
    </row>
    <row r="4" spans="1:15" x14ac:dyDescent="0.2">
      <c r="A4" s="25" t="s">
        <v>145</v>
      </c>
      <c r="B4" s="28">
        <v>2020</v>
      </c>
      <c r="C4" s="24">
        <v>2020</v>
      </c>
      <c r="D4" s="28">
        <v>2019</v>
      </c>
      <c r="E4" s="24">
        <v>2019</v>
      </c>
      <c r="F4" s="28">
        <v>2018</v>
      </c>
      <c r="G4" s="24">
        <v>2018</v>
      </c>
      <c r="H4" s="28">
        <v>2016</v>
      </c>
      <c r="I4" s="24">
        <v>2016</v>
      </c>
      <c r="J4" s="28">
        <v>2010</v>
      </c>
      <c r="K4" s="24">
        <v>2010</v>
      </c>
      <c r="L4" s="28">
        <v>1990</v>
      </c>
      <c r="M4" s="24">
        <v>1990</v>
      </c>
      <c r="N4" s="14" t="s">
        <v>161</v>
      </c>
      <c r="O4" s="14" t="s">
        <v>162</v>
      </c>
    </row>
    <row r="5" spans="1:15" ht="13.5" thickBot="1" x14ac:dyDescent="0.25">
      <c r="A5" s="26" t="s">
        <v>146</v>
      </c>
      <c r="B5" s="27" t="s">
        <v>128</v>
      </c>
      <c r="C5" s="29" t="s">
        <v>129</v>
      </c>
      <c r="D5" s="27" t="s">
        <v>128</v>
      </c>
      <c r="E5" s="29" t="s">
        <v>129</v>
      </c>
      <c r="F5" s="27" t="s">
        <v>128</v>
      </c>
      <c r="G5" s="29" t="s">
        <v>129</v>
      </c>
      <c r="H5" s="27" t="s">
        <v>128</v>
      </c>
      <c r="I5" s="29" t="s">
        <v>129</v>
      </c>
      <c r="J5" s="27" t="s">
        <v>128</v>
      </c>
      <c r="K5" s="29" t="s">
        <v>129</v>
      </c>
      <c r="L5" s="27" t="s">
        <v>128</v>
      </c>
      <c r="M5" s="29" t="s">
        <v>129</v>
      </c>
    </row>
    <row r="6" spans="1:15" x14ac:dyDescent="0.2">
      <c r="A6" s="62" t="s">
        <v>0</v>
      </c>
      <c r="B6" s="71">
        <f>C28+E28</f>
        <v>2201390</v>
      </c>
      <c r="C6" s="68">
        <f>D28+F28+G28+H28+I28+J28</f>
        <v>518557</v>
      </c>
      <c r="D6" s="71">
        <f>C28+E28</f>
        <v>2201390</v>
      </c>
      <c r="E6" s="68">
        <f>D28+F28+G28+H28+I28+J28</f>
        <v>518557</v>
      </c>
      <c r="F6" s="69">
        <f t="shared" ref="F6:F18" si="1">C60+E60</f>
        <v>2149796</v>
      </c>
      <c r="G6" s="61">
        <f t="shared" ref="G6:G18" si="2">D60+F60+G60+H60+I60+J60</f>
        <v>529316</v>
      </c>
      <c r="H6" s="34">
        <f t="shared" ref="H6:H18" si="3">$C91+$E91</f>
        <v>2106801</v>
      </c>
      <c r="I6" s="35">
        <f t="shared" ref="I6:I18" si="4">$D91+$F91+$G91+$H91+$I91+$J91</f>
        <v>539443</v>
      </c>
      <c r="J6" s="34">
        <f t="shared" ref="J6:J18" si="5">$C181+$E181</f>
        <v>1976039</v>
      </c>
      <c r="K6" s="35">
        <f t="shared" ref="K6:K18" si="6">$D181+$F181+$G181+$H181+$I181+$J181</f>
        <v>582462</v>
      </c>
      <c r="L6" s="34">
        <f>$C198+$E198</f>
        <v>1170179</v>
      </c>
      <c r="M6" s="35">
        <f>$D198+$F198+$G198+$H198+$I198+$J198</f>
        <v>1075420</v>
      </c>
      <c r="N6" s="45">
        <f>I6-K6</f>
        <v>-43019</v>
      </c>
      <c r="O6" s="45">
        <f>G6-I6</f>
        <v>-10127</v>
      </c>
    </row>
    <row r="7" spans="1:15" x14ac:dyDescent="0.2">
      <c r="A7" s="63" t="s">
        <v>149</v>
      </c>
      <c r="B7" s="72">
        <f t="shared" ref="B7:B18" si="7">C29+E29</f>
        <v>220255</v>
      </c>
      <c r="C7" s="70">
        <f t="shared" ref="C7:C18" si="8">D29+F29+G29+H29+I29+J29</f>
        <v>64367</v>
      </c>
      <c r="D7" s="72">
        <f t="shared" ref="D7:D18" si="9">C29+E29</f>
        <v>220255</v>
      </c>
      <c r="E7" s="70">
        <f t="shared" ref="E7:E18" si="10">D29+F29+G29+H29+I29+J29</f>
        <v>64367</v>
      </c>
      <c r="F7" s="34">
        <f t="shared" si="1"/>
        <v>215182</v>
      </c>
      <c r="G7" s="35">
        <f t="shared" si="2"/>
        <v>65488</v>
      </c>
      <c r="H7" s="34">
        <f t="shared" si="3"/>
        <v>211723</v>
      </c>
      <c r="I7" s="35">
        <f t="shared" si="4"/>
        <v>66436</v>
      </c>
      <c r="J7" s="34">
        <f t="shared" si="5"/>
        <v>199794</v>
      </c>
      <c r="K7" s="35">
        <f t="shared" si="6"/>
        <v>69489</v>
      </c>
      <c r="L7" s="34">
        <f t="shared" ref="L7:L18" si="11">$C199+$E199</f>
        <v>125456</v>
      </c>
      <c r="M7" s="35">
        <f t="shared" ref="M7:M18" si="12">$D199+$F199+$G199+$H199+$I199+$J199</f>
        <v>114189</v>
      </c>
      <c r="N7" s="45">
        <f>I7-K7</f>
        <v>-3053</v>
      </c>
      <c r="O7" s="45">
        <f>G7-I7</f>
        <v>-948</v>
      </c>
    </row>
    <row r="8" spans="1:15" x14ac:dyDescent="0.2">
      <c r="A8" s="63" t="s">
        <v>150</v>
      </c>
      <c r="B8" s="72">
        <f t="shared" si="7"/>
        <v>11796</v>
      </c>
      <c r="C8" s="70">
        <f t="shared" si="8"/>
        <v>4776</v>
      </c>
      <c r="D8" s="72">
        <f t="shared" si="9"/>
        <v>11796</v>
      </c>
      <c r="E8" s="70">
        <f t="shared" si="10"/>
        <v>4776</v>
      </c>
      <c r="F8" s="34">
        <f t="shared" si="1"/>
        <v>11764</v>
      </c>
      <c r="G8" s="35">
        <f t="shared" si="2"/>
        <v>4764</v>
      </c>
      <c r="H8" s="34">
        <f t="shared" si="3"/>
        <v>11593</v>
      </c>
      <c r="I8" s="35">
        <f t="shared" si="4"/>
        <v>4823</v>
      </c>
      <c r="J8" s="34">
        <f t="shared" si="5"/>
        <v>11184</v>
      </c>
      <c r="K8" s="35">
        <f t="shared" si="6"/>
        <v>4863</v>
      </c>
      <c r="L8" s="34">
        <f t="shared" si="11"/>
        <v>7560</v>
      </c>
      <c r="M8" s="35">
        <f t="shared" si="12"/>
        <v>6991</v>
      </c>
      <c r="N8" s="45">
        <f>I8-K8</f>
        <v>-40</v>
      </c>
      <c r="O8" s="45">
        <f>G8-I8</f>
        <v>-59</v>
      </c>
    </row>
    <row r="9" spans="1:15" x14ac:dyDescent="0.2">
      <c r="A9" s="63" t="s">
        <v>151</v>
      </c>
      <c r="B9" s="72">
        <f t="shared" si="7"/>
        <v>22877</v>
      </c>
      <c r="C9" s="70">
        <f t="shared" si="8"/>
        <v>7055</v>
      </c>
      <c r="D9" s="72">
        <f t="shared" si="9"/>
        <v>22877</v>
      </c>
      <c r="E9" s="70">
        <f t="shared" si="10"/>
        <v>7055</v>
      </c>
      <c r="F9" s="34">
        <f t="shared" si="1"/>
        <v>22807</v>
      </c>
      <c r="G9" s="35">
        <f t="shared" si="2"/>
        <v>7118</v>
      </c>
      <c r="H9" s="34">
        <f t="shared" si="3"/>
        <v>22642</v>
      </c>
      <c r="I9" s="35">
        <f t="shared" si="4"/>
        <v>7201</v>
      </c>
      <c r="J9" s="34">
        <f t="shared" si="5"/>
        <v>21999</v>
      </c>
      <c r="K9" s="35">
        <f t="shared" si="6"/>
        <v>7606</v>
      </c>
      <c r="L9" s="34">
        <f t="shared" si="11"/>
        <v>14039</v>
      </c>
      <c r="M9" s="35">
        <f t="shared" si="12"/>
        <v>14196</v>
      </c>
      <c r="N9" s="45">
        <f>I9-K9</f>
        <v>-405</v>
      </c>
      <c r="O9" s="45">
        <f>G9-I9</f>
        <v>-83</v>
      </c>
    </row>
    <row r="10" spans="1:15" x14ac:dyDescent="0.2">
      <c r="A10" s="63" t="s">
        <v>152</v>
      </c>
      <c r="B10" s="72">
        <f t="shared" si="7"/>
        <v>21977</v>
      </c>
      <c r="C10" s="70">
        <f t="shared" si="8"/>
        <v>8892</v>
      </c>
      <c r="D10" s="72">
        <f t="shared" si="9"/>
        <v>21977</v>
      </c>
      <c r="E10" s="70">
        <f t="shared" si="10"/>
        <v>8892</v>
      </c>
      <c r="F10" s="34">
        <f t="shared" si="1"/>
        <v>21882</v>
      </c>
      <c r="G10" s="35">
        <f t="shared" si="2"/>
        <v>9073</v>
      </c>
      <c r="H10" s="34">
        <f t="shared" si="3"/>
        <v>21700</v>
      </c>
      <c r="I10" s="35">
        <f t="shared" si="4"/>
        <v>9169</v>
      </c>
      <c r="J10" s="34">
        <f t="shared" si="5"/>
        <v>20746</v>
      </c>
      <c r="K10" s="35">
        <f t="shared" si="6"/>
        <v>9812</v>
      </c>
      <c r="L10" s="34">
        <f t="shared" si="11"/>
        <v>13810</v>
      </c>
      <c r="M10" s="35">
        <f t="shared" si="12"/>
        <v>13894</v>
      </c>
      <c r="N10" s="45">
        <f>I10-K10</f>
        <v>-643</v>
      </c>
      <c r="O10" s="45">
        <f>G10-I10</f>
        <v>-96</v>
      </c>
    </row>
    <row r="11" spans="1:15" x14ac:dyDescent="0.2">
      <c r="A11" s="63" t="s">
        <v>153</v>
      </c>
      <c r="B11" s="72">
        <f t="shared" si="7"/>
        <v>11088</v>
      </c>
      <c r="C11" s="70">
        <f t="shared" si="8"/>
        <v>6487</v>
      </c>
      <c r="D11" s="72">
        <f t="shared" si="9"/>
        <v>11088</v>
      </c>
      <c r="E11" s="70">
        <f t="shared" si="10"/>
        <v>6487</v>
      </c>
      <c r="F11" s="34">
        <f t="shared" si="1"/>
        <v>10896</v>
      </c>
      <c r="G11" s="35">
        <f t="shared" si="2"/>
        <v>6607</v>
      </c>
      <c r="H11" s="34">
        <f t="shared" si="3"/>
        <v>10705</v>
      </c>
      <c r="I11" s="35">
        <f t="shared" si="4"/>
        <v>6669</v>
      </c>
      <c r="J11" s="34">
        <f t="shared" si="5"/>
        <v>9778</v>
      </c>
      <c r="K11" s="35">
        <f t="shared" si="6"/>
        <v>7186</v>
      </c>
      <c r="L11" s="34">
        <f t="shared" si="11"/>
        <v>4706</v>
      </c>
      <c r="M11" s="35">
        <f t="shared" si="12"/>
        <v>9968</v>
      </c>
      <c r="N11" s="45">
        <f>I11-K11</f>
        <v>-517</v>
      </c>
      <c r="O11" s="45">
        <f>G11-I11</f>
        <v>-62</v>
      </c>
    </row>
    <row r="12" spans="1:15" x14ac:dyDescent="0.2">
      <c r="A12" s="63" t="s">
        <v>154</v>
      </c>
      <c r="B12" s="72">
        <f t="shared" si="7"/>
        <v>196</v>
      </c>
      <c r="C12" s="70">
        <f t="shared" si="8"/>
        <v>795</v>
      </c>
      <c r="D12" s="72">
        <f t="shared" si="9"/>
        <v>196</v>
      </c>
      <c r="E12" s="70">
        <f t="shared" si="10"/>
        <v>795</v>
      </c>
      <c r="F12" s="34">
        <f t="shared" si="1"/>
        <v>197</v>
      </c>
      <c r="G12" s="35">
        <f t="shared" si="2"/>
        <v>800</v>
      </c>
      <c r="H12" s="34">
        <f t="shared" si="3"/>
        <v>194</v>
      </c>
      <c r="I12" s="35">
        <f t="shared" si="4"/>
        <v>792</v>
      </c>
      <c r="J12" s="34">
        <f t="shared" si="5"/>
        <v>204</v>
      </c>
      <c r="K12" s="35">
        <f t="shared" si="6"/>
        <v>822</v>
      </c>
      <c r="L12" s="34">
        <f t="shared" si="11"/>
        <v>0</v>
      </c>
      <c r="M12" s="35">
        <f t="shared" si="12"/>
        <v>1035</v>
      </c>
      <c r="N12" s="45">
        <f>I12-K12</f>
        <v>-30</v>
      </c>
      <c r="O12" s="45">
        <f>G12-I12</f>
        <v>8</v>
      </c>
    </row>
    <row r="13" spans="1:15" x14ac:dyDescent="0.2">
      <c r="A13" s="63" t="s">
        <v>155</v>
      </c>
      <c r="B13" s="72">
        <f t="shared" si="7"/>
        <v>13466</v>
      </c>
      <c r="C13" s="70">
        <f t="shared" si="8"/>
        <v>6391</v>
      </c>
      <c r="D13" s="72">
        <f t="shared" si="9"/>
        <v>13466</v>
      </c>
      <c r="E13" s="70">
        <f t="shared" si="10"/>
        <v>6391</v>
      </c>
      <c r="F13" s="34">
        <f t="shared" si="1"/>
        <v>12927</v>
      </c>
      <c r="G13" s="35">
        <f t="shared" si="2"/>
        <v>6768</v>
      </c>
      <c r="H13" s="34">
        <f t="shared" si="3"/>
        <v>12648</v>
      </c>
      <c r="I13" s="35">
        <f t="shared" si="4"/>
        <v>6803</v>
      </c>
      <c r="J13" s="34">
        <f t="shared" si="5"/>
        <v>11686</v>
      </c>
      <c r="K13" s="35">
        <f t="shared" si="6"/>
        <v>7296</v>
      </c>
      <c r="L13" s="34">
        <f t="shared" si="11"/>
        <v>4857</v>
      </c>
      <c r="M13" s="35">
        <f t="shared" si="12"/>
        <v>11673</v>
      </c>
      <c r="N13" s="45">
        <f>I13-K13</f>
        <v>-493</v>
      </c>
      <c r="O13" s="45">
        <f>G13-I13</f>
        <v>-35</v>
      </c>
    </row>
    <row r="14" spans="1:15" x14ac:dyDescent="0.2">
      <c r="A14" s="63" t="s">
        <v>156</v>
      </c>
      <c r="B14" s="72">
        <f t="shared" si="7"/>
        <v>5685</v>
      </c>
      <c r="C14" s="70">
        <f t="shared" si="8"/>
        <v>4229</v>
      </c>
      <c r="D14" s="72">
        <f t="shared" si="9"/>
        <v>5685</v>
      </c>
      <c r="E14" s="70">
        <f t="shared" si="10"/>
        <v>4229</v>
      </c>
      <c r="F14" s="34">
        <f t="shared" si="1"/>
        <v>5636</v>
      </c>
      <c r="G14" s="35">
        <f t="shared" si="2"/>
        <v>4296</v>
      </c>
      <c r="H14" s="34">
        <f t="shared" si="3"/>
        <v>5558</v>
      </c>
      <c r="I14" s="35">
        <f t="shared" si="4"/>
        <v>4357</v>
      </c>
      <c r="J14" s="34">
        <f t="shared" si="5"/>
        <v>5310</v>
      </c>
      <c r="K14" s="35">
        <f t="shared" si="6"/>
        <v>4813</v>
      </c>
      <c r="L14" s="34">
        <f t="shared" si="11"/>
        <v>2008</v>
      </c>
      <c r="M14" s="35">
        <f t="shared" si="12"/>
        <v>8025</v>
      </c>
      <c r="N14" s="45">
        <f>I14-K14</f>
        <v>-456</v>
      </c>
      <c r="O14" s="45">
        <f>G14-I14</f>
        <v>-61</v>
      </c>
    </row>
    <row r="15" spans="1:15" x14ac:dyDescent="0.2">
      <c r="A15" s="63" t="s">
        <v>157</v>
      </c>
      <c r="B15" s="72">
        <f t="shared" si="7"/>
        <v>8279</v>
      </c>
      <c r="C15" s="70">
        <f t="shared" si="8"/>
        <v>4583</v>
      </c>
      <c r="D15" s="72">
        <f t="shared" si="9"/>
        <v>8279</v>
      </c>
      <c r="E15" s="70">
        <f t="shared" si="10"/>
        <v>4583</v>
      </c>
      <c r="F15" s="34">
        <f t="shared" si="1"/>
        <v>7979</v>
      </c>
      <c r="G15" s="35">
        <f t="shared" si="2"/>
        <v>4700</v>
      </c>
      <c r="H15" s="34">
        <f t="shared" si="3"/>
        <v>7658</v>
      </c>
      <c r="I15" s="35">
        <f t="shared" si="4"/>
        <v>4736</v>
      </c>
      <c r="J15" s="34">
        <f t="shared" si="5"/>
        <v>7201</v>
      </c>
      <c r="K15" s="35">
        <f t="shared" si="6"/>
        <v>4811</v>
      </c>
      <c r="L15" s="34">
        <f t="shared" si="11"/>
        <v>2989</v>
      </c>
      <c r="M15" s="35">
        <f t="shared" si="12"/>
        <v>7075</v>
      </c>
      <c r="N15" s="45">
        <f>I15-K15</f>
        <v>-75</v>
      </c>
      <c r="O15" s="45">
        <f>G15-I15</f>
        <v>-36</v>
      </c>
    </row>
    <row r="16" spans="1:15" x14ac:dyDescent="0.2">
      <c r="A16" s="63" t="s">
        <v>158</v>
      </c>
      <c r="B16" s="72">
        <f t="shared" si="7"/>
        <v>13728</v>
      </c>
      <c r="C16" s="70">
        <f t="shared" si="8"/>
        <v>6752</v>
      </c>
      <c r="D16" s="72">
        <f t="shared" si="9"/>
        <v>13728</v>
      </c>
      <c r="E16" s="70">
        <f t="shared" si="10"/>
        <v>6752</v>
      </c>
      <c r="F16" s="34">
        <f t="shared" si="1"/>
        <v>13641</v>
      </c>
      <c r="G16" s="35">
        <f t="shared" si="2"/>
        <v>6865</v>
      </c>
      <c r="H16" s="34">
        <f t="shared" si="3"/>
        <v>13540</v>
      </c>
      <c r="I16" s="35">
        <f t="shared" si="4"/>
        <v>6933</v>
      </c>
      <c r="J16" s="34">
        <f t="shared" si="5"/>
        <v>13067</v>
      </c>
      <c r="K16" s="35">
        <f t="shared" si="6"/>
        <v>7389</v>
      </c>
      <c r="L16" s="34">
        <f t="shared" si="11"/>
        <v>6816</v>
      </c>
      <c r="M16" s="35">
        <f t="shared" si="12"/>
        <v>12527</v>
      </c>
      <c r="N16" s="45">
        <f>I16-K16</f>
        <v>-456</v>
      </c>
      <c r="O16" s="45">
        <f>G16-I16</f>
        <v>-68</v>
      </c>
    </row>
    <row r="17" spans="1:15" x14ac:dyDescent="0.2">
      <c r="A17" s="63" t="s">
        <v>159</v>
      </c>
      <c r="B17" s="72">
        <f t="shared" si="7"/>
        <v>11788</v>
      </c>
      <c r="C17" s="70">
        <f t="shared" si="8"/>
        <v>5509</v>
      </c>
      <c r="D17" s="72">
        <f t="shared" si="9"/>
        <v>11788</v>
      </c>
      <c r="E17" s="70">
        <f t="shared" si="10"/>
        <v>5509</v>
      </c>
      <c r="F17" s="34">
        <f t="shared" si="1"/>
        <v>11728</v>
      </c>
      <c r="G17" s="35">
        <f t="shared" si="2"/>
        <v>5575</v>
      </c>
      <c r="H17" s="34">
        <f t="shared" si="3"/>
        <v>11521</v>
      </c>
      <c r="I17" s="35">
        <f t="shared" si="4"/>
        <v>5706</v>
      </c>
      <c r="J17" s="34">
        <f t="shared" si="5"/>
        <v>11131</v>
      </c>
      <c r="K17" s="35">
        <f t="shared" si="6"/>
        <v>5955</v>
      </c>
      <c r="L17" s="34">
        <f t="shared" si="11"/>
        <v>6569</v>
      </c>
      <c r="M17" s="35">
        <f t="shared" si="12"/>
        <v>8429</v>
      </c>
      <c r="N17" s="45">
        <f>I17-K17</f>
        <v>-249</v>
      </c>
      <c r="O17" s="45">
        <f>G17-I17</f>
        <v>-131</v>
      </c>
    </row>
    <row r="18" spans="1:15" ht="13.5" thickBot="1" x14ac:dyDescent="0.25">
      <c r="A18" s="64" t="s">
        <v>160</v>
      </c>
      <c r="B18" s="73">
        <f t="shared" si="7"/>
        <v>99375</v>
      </c>
      <c r="C18" s="37">
        <f t="shared" si="8"/>
        <v>8898</v>
      </c>
      <c r="D18" s="73">
        <f t="shared" si="9"/>
        <v>99375</v>
      </c>
      <c r="E18" s="37">
        <f t="shared" si="10"/>
        <v>8898</v>
      </c>
      <c r="F18" s="36">
        <f t="shared" si="1"/>
        <v>95725</v>
      </c>
      <c r="G18" s="37">
        <f t="shared" si="2"/>
        <v>8922</v>
      </c>
      <c r="H18" s="36">
        <f t="shared" si="3"/>
        <v>93964</v>
      </c>
      <c r="I18" s="37">
        <f t="shared" si="4"/>
        <v>9247</v>
      </c>
      <c r="J18" s="36">
        <f t="shared" si="5"/>
        <v>87488</v>
      </c>
      <c r="K18" s="37">
        <f t="shared" si="6"/>
        <v>8936</v>
      </c>
      <c r="L18" s="36">
        <f>$C210+$E210</f>
        <v>62102</v>
      </c>
      <c r="M18" s="37">
        <f t="shared" si="12"/>
        <v>20376</v>
      </c>
      <c r="N18" s="45">
        <f>I18-K18</f>
        <v>311</v>
      </c>
      <c r="O18" s="45">
        <f>G18-I18</f>
        <v>-325</v>
      </c>
    </row>
    <row r="22" spans="1:15" ht="15" x14ac:dyDescent="0.25">
      <c r="A22" s="18" t="s">
        <v>148</v>
      </c>
    </row>
    <row r="23" spans="1:15" x14ac:dyDescent="0.2">
      <c r="A23" s="17" t="s">
        <v>163</v>
      </c>
    </row>
    <row r="25" spans="1:15" x14ac:dyDescent="0.2">
      <c r="A25" s="17" t="s">
        <v>130</v>
      </c>
      <c r="B25" s="16"/>
      <c r="C25" s="16"/>
      <c r="D25" s="16"/>
      <c r="E25" s="16"/>
      <c r="F25" s="16"/>
      <c r="G25" s="16"/>
      <c r="H25" s="16"/>
      <c r="I25" s="16"/>
    </row>
    <row r="26" spans="1:15" x14ac:dyDescent="0.2">
      <c r="A26" s="17"/>
      <c r="B26" s="16"/>
      <c r="C26" s="16"/>
      <c r="D26" s="16"/>
      <c r="E26" s="16"/>
      <c r="F26" s="16"/>
      <c r="G26" s="16"/>
      <c r="H26" s="16"/>
      <c r="I26" s="16"/>
    </row>
    <row r="27" spans="1:15" x14ac:dyDescent="0.2">
      <c r="A27" s="17"/>
      <c r="B27" s="23" t="s">
        <v>133</v>
      </c>
      <c r="C27" s="23" t="s">
        <v>36</v>
      </c>
      <c r="D27" s="23" t="s">
        <v>37</v>
      </c>
      <c r="E27" s="23" t="s">
        <v>38</v>
      </c>
      <c r="F27" s="23" t="s">
        <v>39</v>
      </c>
      <c r="G27" s="23" t="s">
        <v>131</v>
      </c>
      <c r="H27" s="23" t="s">
        <v>132</v>
      </c>
      <c r="I27" s="23" t="s">
        <v>40</v>
      </c>
      <c r="J27" s="23" t="s">
        <v>41</v>
      </c>
    </row>
    <row r="28" spans="1:15" ht="15" x14ac:dyDescent="0.25">
      <c r="A28" s="17">
        <v>2020</v>
      </c>
      <c r="B28" s="23" t="s">
        <v>0</v>
      </c>
      <c r="C28" s="33">
        <v>1783691</v>
      </c>
      <c r="D28" s="33">
        <v>198261</v>
      </c>
      <c r="E28" s="33">
        <v>417699</v>
      </c>
      <c r="F28" s="33">
        <v>89100</v>
      </c>
      <c r="G28" s="33">
        <v>94748</v>
      </c>
      <c r="H28" s="33">
        <v>117628</v>
      </c>
      <c r="I28" s="33">
        <v>15297</v>
      </c>
      <c r="J28" s="33">
        <v>3523</v>
      </c>
    </row>
    <row r="29" spans="1:15" ht="15" x14ac:dyDescent="0.25">
      <c r="A29" s="17"/>
      <c r="B29" s="23" t="s">
        <v>149</v>
      </c>
      <c r="C29" s="33">
        <v>201727</v>
      </c>
      <c r="D29" s="33">
        <v>26496</v>
      </c>
      <c r="E29" s="33">
        <v>18528</v>
      </c>
      <c r="F29" s="33">
        <v>16182</v>
      </c>
      <c r="G29" s="33">
        <v>10918</v>
      </c>
      <c r="H29" s="33">
        <v>9263</v>
      </c>
      <c r="I29" s="33">
        <v>1062</v>
      </c>
      <c r="J29" s="33">
        <v>446</v>
      </c>
    </row>
    <row r="30" spans="1:15" ht="15" x14ac:dyDescent="0.25">
      <c r="A30" s="17"/>
      <c r="B30" s="23" t="s">
        <v>150</v>
      </c>
      <c r="C30" s="33">
        <v>11410</v>
      </c>
      <c r="D30" s="33">
        <v>2104</v>
      </c>
      <c r="E30" s="33">
        <v>386</v>
      </c>
      <c r="F30" s="33">
        <v>1412</v>
      </c>
      <c r="G30" s="33">
        <v>743</v>
      </c>
      <c r="H30" s="33">
        <v>414</v>
      </c>
      <c r="I30" s="33">
        <v>45</v>
      </c>
      <c r="J30" s="33">
        <v>58</v>
      </c>
    </row>
    <row r="31" spans="1:15" ht="15" x14ac:dyDescent="0.25">
      <c r="A31" s="17"/>
      <c r="B31" s="23" t="s">
        <v>151</v>
      </c>
      <c r="C31" s="33">
        <v>19937</v>
      </c>
      <c r="D31" s="33">
        <v>2468</v>
      </c>
      <c r="E31" s="33">
        <v>2940</v>
      </c>
      <c r="F31" s="33">
        <v>1238</v>
      </c>
      <c r="G31" s="33">
        <v>1693</v>
      </c>
      <c r="H31" s="33">
        <v>1534</v>
      </c>
      <c r="I31" s="33">
        <v>81</v>
      </c>
      <c r="J31" s="33">
        <v>41</v>
      </c>
    </row>
    <row r="32" spans="1:15" ht="15" x14ac:dyDescent="0.25">
      <c r="A32" s="17"/>
      <c r="B32" s="23" t="s">
        <v>152</v>
      </c>
      <c r="C32" s="33">
        <v>20458</v>
      </c>
      <c r="D32" s="33">
        <v>3412</v>
      </c>
      <c r="E32" s="33">
        <v>1519</v>
      </c>
      <c r="F32" s="33">
        <v>2588</v>
      </c>
      <c r="G32" s="33">
        <v>1376</v>
      </c>
      <c r="H32" s="33">
        <v>1365</v>
      </c>
      <c r="I32" s="33">
        <v>111</v>
      </c>
      <c r="J32" s="33">
        <v>40</v>
      </c>
    </row>
    <row r="33" spans="1:11" ht="15" x14ac:dyDescent="0.25">
      <c r="A33" s="17"/>
      <c r="B33" s="23" t="s">
        <v>153</v>
      </c>
      <c r="C33" s="33">
        <v>8835</v>
      </c>
      <c r="D33" s="33">
        <v>2939</v>
      </c>
      <c r="E33" s="33">
        <v>2253</v>
      </c>
      <c r="F33" s="33">
        <v>1285</v>
      </c>
      <c r="G33" s="33">
        <v>1109</v>
      </c>
      <c r="H33" s="33">
        <v>1042</v>
      </c>
      <c r="I33" s="33">
        <v>87</v>
      </c>
      <c r="J33" s="33">
        <v>25</v>
      </c>
    </row>
    <row r="34" spans="1:11" ht="15" x14ac:dyDescent="0.25">
      <c r="A34" s="17"/>
      <c r="B34" s="23" t="s">
        <v>154</v>
      </c>
      <c r="C34" s="33">
        <v>196</v>
      </c>
      <c r="D34" s="33">
        <v>370</v>
      </c>
      <c r="E34" s="33">
        <v>0</v>
      </c>
      <c r="F34" s="33">
        <v>129</v>
      </c>
      <c r="G34" s="33">
        <v>129</v>
      </c>
      <c r="H34" s="33">
        <v>114</v>
      </c>
      <c r="I34" s="33">
        <v>51</v>
      </c>
      <c r="J34" s="33">
        <v>2</v>
      </c>
    </row>
    <row r="35" spans="1:11" ht="15" x14ac:dyDescent="0.25">
      <c r="A35" s="17"/>
      <c r="B35" s="23" t="s">
        <v>155</v>
      </c>
      <c r="C35" s="33">
        <v>9854</v>
      </c>
      <c r="D35" s="33">
        <v>3017</v>
      </c>
      <c r="E35" s="33">
        <v>3612</v>
      </c>
      <c r="F35" s="33">
        <v>1440</v>
      </c>
      <c r="G35" s="33">
        <v>824</v>
      </c>
      <c r="H35" s="33">
        <v>981</v>
      </c>
      <c r="I35" s="33">
        <v>95</v>
      </c>
      <c r="J35" s="33">
        <v>34</v>
      </c>
    </row>
    <row r="36" spans="1:11" ht="15" x14ac:dyDescent="0.25">
      <c r="A36" s="17"/>
      <c r="B36" s="23" t="s">
        <v>156</v>
      </c>
      <c r="C36" s="33">
        <v>3272</v>
      </c>
      <c r="D36" s="33">
        <v>2065</v>
      </c>
      <c r="E36" s="33">
        <v>2413</v>
      </c>
      <c r="F36" s="33">
        <v>939</v>
      </c>
      <c r="G36" s="33">
        <v>449</v>
      </c>
      <c r="H36" s="33">
        <v>611</v>
      </c>
      <c r="I36" s="33">
        <v>154</v>
      </c>
      <c r="J36" s="33">
        <v>11</v>
      </c>
    </row>
    <row r="37" spans="1:11" ht="15" x14ac:dyDescent="0.25">
      <c r="A37" s="17"/>
      <c r="B37" s="23" t="s">
        <v>157</v>
      </c>
      <c r="C37" s="33">
        <v>7755</v>
      </c>
      <c r="D37" s="33">
        <v>1450</v>
      </c>
      <c r="E37" s="33">
        <v>524</v>
      </c>
      <c r="F37" s="33">
        <v>1722</v>
      </c>
      <c r="G37" s="33">
        <v>869</v>
      </c>
      <c r="H37" s="33">
        <v>456</v>
      </c>
      <c r="I37" s="33">
        <v>49</v>
      </c>
      <c r="J37" s="33">
        <v>37</v>
      </c>
    </row>
    <row r="38" spans="1:11" ht="15" x14ac:dyDescent="0.25">
      <c r="A38" s="17"/>
      <c r="B38" s="23" t="s">
        <v>158</v>
      </c>
      <c r="C38" s="33">
        <v>11938</v>
      </c>
      <c r="D38" s="33">
        <v>2981</v>
      </c>
      <c r="E38" s="33">
        <v>1790</v>
      </c>
      <c r="F38" s="33">
        <v>1606</v>
      </c>
      <c r="G38" s="33">
        <v>1157</v>
      </c>
      <c r="H38" s="33">
        <v>852</v>
      </c>
      <c r="I38" s="33">
        <v>97</v>
      </c>
      <c r="J38" s="33">
        <v>59</v>
      </c>
    </row>
    <row r="39" spans="1:11" ht="15" x14ac:dyDescent="0.25">
      <c r="A39" s="17"/>
      <c r="B39" s="23" t="s">
        <v>159</v>
      </c>
      <c r="C39" s="33">
        <v>10812</v>
      </c>
      <c r="D39" s="33">
        <v>1906</v>
      </c>
      <c r="E39" s="33">
        <v>976</v>
      </c>
      <c r="F39" s="33">
        <v>2174</v>
      </c>
      <c r="G39" s="33">
        <v>965</v>
      </c>
      <c r="H39" s="33">
        <v>386</v>
      </c>
      <c r="I39" s="33">
        <v>51</v>
      </c>
      <c r="J39" s="33">
        <v>27</v>
      </c>
    </row>
    <row r="40" spans="1:11" ht="15" x14ac:dyDescent="0.25">
      <c r="A40" s="17"/>
      <c r="B40" s="23" t="s">
        <v>160</v>
      </c>
      <c r="C40" s="33">
        <v>97260</v>
      </c>
      <c r="D40" s="33">
        <v>3784</v>
      </c>
      <c r="E40" s="33">
        <v>2115</v>
      </c>
      <c r="F40" s="33">
        <v>1649</v>
      </c>
      <c r="G40" s="33">
        <v>1604</v>
      </c>
      <c r="H40" s="33">
        <v>1508</v>
      </c>
      <c r="I40" s="33">
        <v>241</v>
      </c>
      <c r="J40" s="33">
        <v>112</v>
      </c>
    </row>
    <row r="41" spans="1:11" ht="15" x14ac:dyDescent="0.25">
      <c r="A41" s="17"/>
      <c r="B41" s="74"/>
      <c r="C41" s="75"/>
      <c r="D41" s="75"/>
      <c r="E41" s="75"/>
      <c r="F41" s="75"/>
      <c r="G41" s="75"/>
      <c r="H41" s="75"/>
      <c r="I41" s="75"/>
      <c r="J41" s="75"/>
    </row>
    <row r="42" spans="1:11" ht="15" x14ac:dyDescent="0.25">
      <c r="A42" s="17"/>
      <c r="B42" s="74"/>
      <c r="C42" s="75"/>
      <c r="D42" s="75"/>
      <c r="E42" s="75"/>
      <c r="F42" s="75"/>
      <c r="G42" s="75"/>
      <c r="H42" s="75"/>
      <c r="I42" s="75"/>
      <c r="J42" s="75"/>
    </row>
    <row r="43" spans="1:11" x14ac:dyDescent="0.2">
      <c r="A43" s="17"/>
      <c r="B43" s="23" t="s">
        <v>133</v>
      </c>
      <c r="C43" s="23" t="s">
        <v>36</v>
      </c>
      <c r="D43" s="23" t="s">
        <v>37</v>
      </c>
      <c r="E43" s="23" t="s">
        <v>38</v>
      </c>
      <c r="F43" s="23" t="s">
        <v>39</v>
      </c>
      <c r="G43" s="23" t="s">
        <v>131</v>
      </c>
      <c r="H43" s="23" t="s">
        <v>132</v>
      </c>
      <c r="I43" s="23" t="s">
        <v>40</v>
      </c>
      <c r="J43" s="23" t="s">
        <v>41</v>
      </c>
    </row>
    <row r="44" spans="1:11" ht="15" x14ac:dyDescent="0.25">
      <c r="A44" s="17">
        <v>2019</v>
      </c>
      <c r="B44" s="76" t="s">
        <v>0</v>
      </c>
      <c r="C44" s="33">
        <v>1757025</v>
      </c>
      <c r="D44" s="33">
        <v>217135</v>
      </c>
      <c r="E44" s="33">
        <v>414158</v>
      </c>
      <c r="F44" s="33">
        <v>87333</v>
      </c>
      <c r="G44" s="33">
        <v>82393</v>
      </c>
      <c r="H44" s="33">
        <v>119707</v>
      </c>
      <c r="I44" s="33">
        <v>16348</v>
      </c>
      <c r="J44" s="33">
        <v>3383</v>
      </c>
      <c r="K44" s="30"/>
    </row>
    <row r="45" spans="1:11" ht="15" x14ac:dyDescent="0.25">
      <c r="A45" s="17"/>
      <c r="B45" s="76" t="s">
        <v>149</v>
      </c>
      <c r="C45" s="33">
        <v>199208</v>
      </c>
      <c r="D45" s="33">
        <v>28583</v>
      </c>
      <c r="E45" s="33">
        <v>18133</v>
      </c>
      <c r="F45" s="33">
        <v>16030</v>
      </c>
      <c r="G45" s="33">
        <v>9584</v>
      </c>
      <c r="H45" s="33">
        <v>9297</v>
      </c>
      <c r="I45" s="33">
        <v>1111</v>
      </c>
      <c r="J45" s="33">
        <v>528</v>
      </c>
      <c r="K45" s="30"/>
    </row>
    <row r="46" spans="1:11" ht="15" x14ac:dyDescent="0.25">
      <c r="A46" s="17"/>
      <c r="B46" s="76" t="s">
        <v>150</v>
      </c>
      <c r="C46" s="33">
        <v>11428</v>
      </c>
      <c r="D46" s="33">
        <v>2173</v>
      </c>
      <c r="E46" s="33">
        <v>396</v>
      </c>
      <c r="F46" s="33">
        <v>1408</v>
      </c>
      <c r="G46" s="33">
        <v>667</v>
      </c>
      <c r="H46" s="33">
        <v>411</v>
      </c>
      <c r="I46" s="33">
        <v>49</v>
      </c>
      <c r="J46" s="33">
        <v>53</v>
      </c>
      <c r="K46" s="30"/>
    </row>
    <row r="47" spans="1:11" ht="15" x14ac:dyDescent="0.25">
      <c r="A47" s="17"/>
      <c r="B47" s="76" t="s">
        <v>151</v>
      </c>
      <c r="C47" s="33">
        <v>19993</v>
      </c>
      <c r="D47" s="33">
        <v>2634</v>
      </c>
      <c r="E47" s="33">
        <v>2953</v>
      </c>
      <c r="F47" s="33">
        <v>1201</v>
      </c>
      <c r="G47" s="33">
        <v>1527</v>
      </c>
      <c r="H47" s="33">
        <v>1530</v>
      </c>
      <c r="I47" s="33">
        <v>84</v>
      </c>
      <c r="J47" s="33">
        <v>45</v>
      </c>
      <c r="K47" s="30"/>
    </row>
    <row r="48" spans="1:11" ht="15" x14ac:dyDescent="0.25">
      <c r="A48" s="17"/>
      <c r="B48" s="76" t="s">
        <v>152</v>
      </c>
      <c r="C48" s="33">
        <v>20422</v>
      </c>
      <c r="D48" s="33">
        <v>3624</v>
      </c>
      <c r="E48" s="33">
        <v>1472</v>
      </c>
      <c r="F48" s="33">
        <v>2613</v>
      </c>
      <c r="G48" s="33">
        <v>1223</v>
      </c>
      <c r="H48" s="33">
        <v>1372</v>
      </c>
      <c r="I48" s="33">
        <v>116</v>
      </c>
      <c r="J48" s="33">
        <v>34</v>
      </c>
      <c r="K48" s="30"/>
    </row>
    <row r="49" spans="1:11" ht="15" x14ac:dyDescent="0.25">
      <c r="A49" s="17"/>
      <c r="B49" s="76" t="s">
        <v>153</v>
      </c>
      <c r="C49" s="33">
        <v>8781</v>
      </c>
      <c r="D49" s="33">
        <v>3129</v>
      </c>
      <c r="E49" s="33">
        <v>2228</v>
      </c>
      <c r="F49" s="33">
        <v>1276</v>
      </c>
      <c r="G49" s="33">
        <v>956</v>
      </c>
      <c r="H49" s="33">
        <v>1044</v>
      </c>
      <c r="I49" s="33">
        <v>97</v>
      </c>
      <c r="J49" s="33">
        <v>22</v>
      </c>
      <c r="K49" s="30"/>
    </row>
    <row r="50" spans="1:11" ht="15" x14ac:dyDescent="0.25">
      <c r="A50" s="17"/>
      <c r="B50" s="76" t="s">
        <v>154</v>
      </c>
      <c r="C50" s="33">
        <v>196</v>
      </c>
      <c r="D50" s="33">
        <v>382</v>
      </c>
      <c r="E50" s="33">
        <v>0</v>
      </c>
      <c r="F50" s="33">
        <v>132</v>
      </c>
      <c r="G50" s="33">
        <v>115</v>
      </c>
      <c r="H50" s="33">
        <v>117</v>
      </c>
      <c r="I50" s="33">
        <v>51</v>
      </c>
      <c r="J50" s="33">
        <v>3</v>
      </c>
      <c r="K50" s="30"/>
    </row>
    <row r="51" spans="1:11" ht="15" x14ac:dyDescent="0.25">
      <c r="A51" s="17"/>
      <c r="B51" s="76" t="s">
        <v>155</v>
      </c>
      <c r="C51" s="33">
        <v>9772</v>
      </c>
      <c r="D51" s="33">
        <v>3503</v>
      </c>
      <c r="E51" s="33">
        <v>3319</v>
      </c>
      <c r="F51" s="33">
        <v>1395</v>
      </c>
      <c r="G51" s="33">
        <v>706</v>
      </c>
      <c r="H51" s="33">
        <v>996</v>
      </c>
      <c r="I51" s="33">
        <v>113</v>
      </c>
      <c r="J51" s="33">
        <v>42</v>
      </c>
      <c r="K51" s="30"/>
    </row>
    <row r="52" spans="1:11" ht="15" x14ac:dyDescent="0.25">
      <c r="A52" s="17"/>
      <c r="B52" s="76" t="s">
        <v>156</v>
      </c>
      <c r="C52" s="33">
        <v>3272</v>
      </c>
      <c r="D52" s="33">
        <v>2155</v>
      </c>
      <c r="E52" s="33">
        <v>2427</v>
      </c>
      <c r="F52" s="33">
        <v>921</v>
      </c>
      <c r="G52" s="33">
        <v>392</v>
      </c>
      <c r="H52" s="33">
        <v>622</v>
      </c>
      <c r="I52" s="33">
        <v>158</v>
      </c>
      <c r="J52" s="33">
        <v>11</v>
      </c>
      <c r="K52" s="30"/>
    </row>
    <row r="53" spans="1:11" ht="15" x14ac:dyDescent="0.25">
      <c r="A53" s="17"/>
      <c r="B53" s="76" t="s">
        <v>157</v>
      </c>
      <c r="C53" s="33">
        <v>7594</v>
      </c>
      <c r="D53" s="33">
        <v>1603</v>
      </c>
      <c r="E53" s="33">
        <v>470</v>
      </c>
      <c r="F53" s="33">
        <v>1753</v>
      </c>
      <c r="G53" s="33">
        <v>758</v>
      </c>
      <c r="H53" s="33">
        <v>456</v>
      </c>
      <c r="I53" s="33">
        <v>48</v>
      </c>
      <c r="J53" s="33">
        <v>36</v>
      </c>
      <c r="K53" s="30"/>
    </row>
    <row r="54" spans="1:11" ht="15" x14ac:dyDescent="0.25">
      <c r="A54" s="17"/>
      <c r="B54" s="76" t="s">
        <v>158</v>
      </c>
      <c r="C54" s="33">
        <v>11820</v>
      </c>
      <c r="D54" s="33">
        <v>3206</v>
      </c>
      <c r="E54" s="33">
        <v>1824</v>
      </c>
      <c r="F54" s="33">
        <v>1602</v>
      </c>
      <c r="G54" s="33">
        <v>981</v>
      </c>
      <c r="H54" s="33">
        <v>863</v>
      </c>
      <c r="I54" s="33">
        <v>100</v>
      </c>
      <c r="J54" s="33">
        <v>62</v>
      </c>
      <c r="K54" s="30"/>
    </row>
    <row r="55" spans="1:11" ht="15" x14ac:dyDescent="0.25">
      <c r="A55" s="17"/>
      <c r="B55" s="76" t="s">
        <v>159</v>
      </c>
      <c r="C55" s="33">
        <v>10863</v>
      </c>
      <c r="D55" s="33">
        <v>2071</v>
      </c>
      <c r="E55" s="33">
        <v>924</v>
      </c>
      <c r="F55" s="33">
        <v>2185</v>
      </c>
      <c r="G55" s="33">
        <v>851</v>
      </c>
      <c r="H55" s="33">
        <v>384</v>
      </c>
      <c r="I55" s="33">
        <v>50</v>
      </c>
      <c r="J55" s="33">
        <v>27</v>
      </c>
      <c r="K55" s="30"/>
    </row>
    <row r="56" spans="1:11" ht="15" x14ac:dyDescent="0.25">
      <c r="A56" s="17"/>
      <c r="B56" s="76" t="s">
        <v>160</v>
      </c>
      <c r="C56" s="33">
        <v>95067</v>
      </c>
      <c r="D56" s="33">
        <v>4103</v>
      </c>
      <c r="E56" s="33">
        <v>2120</v>
      </c>
      <c r="F56" s="33">
        <v>1544</v>
      </c>
      <c r="G56" s="33">
        <v>1408</v>
      </c>
      <c r="H56" s="33">
        <v>1502</v>
      </c>
      <c r="I56" s="33">
        <v>245</v>
      </c>
      <c r="J56" s="33">
        <v>193</v>
      </c>
      <c r="K56" s="30"/>
    </row>
    <row r="59" spans="1:11" x14ac:dyDescent="0.2">
      <c r="A59" s="17"/>
      <c r="B59" s="23" t="s">
        <v>133</v>
      </c>
      <c r="C59" s="23" t="s">
        <v>36</v>
      </c>
      <c r="D59" s="23" t="s">
        <v>37</v>
      </c>
      <c r="E59" s="23" t="s">
        <v>38</v>
      </c>
      <c r="F59" s="23" t="s">
        <v>39</v>
      </c>
      <c r="G59" s="23" t="s">
        <v>131</v>
      </c>
      <c r="H59" s="23" t="s">
        <v>132</v>
      </c>
      <c r="I59" s="23" t="s">
        <v>40</v>
      </c>
      <c r="J59" s="23" t="s">
        <v>41</v>
      </c>
    </row>
    <row r="60" spans="1:11" ht="15" x14ac:dyDescent="0.25">
      <c r="A60" s="17">
        <v>2018</v>
      </c>
      <c r="B60" s="23" t="s">
        <v>0</v>
      </c>
      <c r="C60" s="33">
        <v>1736668</v>
      </c>
      <c r="D60" s="33">
        <v>230649</v>
      </c>
      <c r="E60" s="33">
        <v>413128</v>
      </c>
      <c r="F60" s="33">
        <v>84727</v>
      </c>
      <c r="G60" s="33">
        <v>72535</v>
      </c>
      <c r="H60" s="33">
        <v>121135</v>
      </c>
      <c r="I60" s="33">
        <v>17284</v>
      </c>
      <c r="J60" s="33">
        <v>2986</v>
      </c>
    </row>
    <row r="61" spans="1:11" ht="15" x14ac:dyDescent="0.25">
      <c r="A61" s="17"/>
      <c r="B61" s="23" t="s">
        <v>149</v>
      </c>
      <c r="C61" s="33">
        <v>197043</v>
      </c>
      <c r="D61" s="33">
        <v>30126</v>
      </c>
      <c r="E61" s="33">
        <v>18139</v>
      </c>
      <c r="F61" s="33">
        <v>15854</v>
      </c>
      <c r="G61" s="33">
        <v>8530</v>
      </c>
      <c r="H61" s="33">
        <v>9386</v>
      </c>
      <c r="I61" s="33">
        <v>1176</v>
      </c>
      <c r="J61" s="33">
        <v>416</v>
      </c>
    </row>
    <row r="62" spans="1:11" ht="15" x14ac:dyDescent="0.25">
      <c r="A62" s="17"/>
      <c r="B62" s="23" t="s">
        <v>150</v>
      </c>
      <c r="C62" s="33">
        <v>11356</v>
      </c>
      <c r="D62" s="33">
        <v>2255</v>
      </c>
      <c r="E62" s="33">
        <v>408</v>
      </c>
      <c r="F62" s="33">
        <v>1375</v>
      </c>
      <c r="G62" s="33">
        <v>613</v>
      </c>
      <c r="H62" s="33">
        <v>418</v>
      </c>
      <c r="I62" s="33">
        <v>48</v>
      </c>
      <c r="J62" s="33">
        <v>55</v>
      </c>
    </row>
    <row r="63" spans="1:11" ht="15" x14ac:dyDescent="0.25">
      <c r="A63" s="17"/>
      <c r="B63" s="23" t="s">
        <v>151</v>
      </c>
      <c r="C63" s="33">
        <v>19864</v>
      </c>
      <c r="D63" s="33">
        <v>2862</v>
      </c>
      <c r="E63" s="33">
        <v>2943</v>
      </c>
      <c r="F63" s="33">
        <v>1146</v>
      </c>
      <c r="G63" s="33">
        <v>1438</v>
      </c>
      <c r="H63" s="33">
        <v>1543</v>
      </c>
      <c r="I63" s="33">
        <v>86</v>
      </c>
      <c r="J63" s="33">
        <v>43</v>
      </c>
    </row>
    <row r="64" spans="1:11" ht="15" x14ac:dyDescent="0.25">
      <c r="A64" s="17"/>
      <c r="B64" s="23" t="s">
        <v>152</v>
      </c>
      <c r="C64" s="33">
        <v>20419</v>
      </c>
      <c r="D64" s="33">
        <v>3823</v>
      </c>
      <c r="E64" s="33">
        <v>1463</v>
      </c>
      <c r="F64" s="33">
        <v>2623</v>
      </c>
      <c r="G64" s="33">
        <v>1083</v>
      </c>
      <c r="H64" s="33">
        <v>1388</v>
      </c>
      <c r="I64" s="33">
        <v>122</v>
      </c>
      <c r="J64" s="33">
        <v>34</v>
      </c>
    </row>
    <row r="65" spans="1:10" ht="15" x14ac:dyDescent="0.25">
      <c r="A65" s="17"/>
      <c r="B65" s="23" t="s">
        <v>153</v>
      </c>
      <c r="C65" s="33">
        <v>8675</v>
      </c>
      <c r="D65" s="33">
        <v>3293</v>
      </c>
      <c r="E65" s="33">
        <v>2221</v>
      </c>
      <c r="F65" s="33">
        <v>1266</v>
      </c>
      <c r="G65" s="33">
        <v>863</v>
      </c>
      <c r="H65" s="33">
        <v>1057</v>
      </c>
      <c r="I65" s="33">
        <v>111</v>
      </c>
      <c r="J65" s="33">
        <v>17</v>
      </c>
    </row>
    <row r="66" spans="1:10" ht="15" x14ac:dyDescent="0.25">
      <c r="A66" s="17"/>
      <c r="B66" s="23" t="s">
        <v>154</v>
      </c>
      <c r="C66" s="33">
        <v>197</v>
      </c>
      <c r="D66" s="33">
        <v>408</v>
      </c>
      <c r="E66" s="33">
        <v>0</v>
      </c>
      <c r="F66" s="33">
        <v>130</v>
      </c>
      <c r="G66" s="33">
        <v>90</v>
      </c>
      <c r="H66" s="33">
        <v>112</v>
      </c>
      <c r="I66" s="33">
        <v>58</v>
      </c>
      <c r="J66" s="33">
        <v>2</v>
      </c>
    </row>
    <row r="67" spans="1:10" ht="15" x14ac:dyDescent="0.25">
      <c r="A67" s="17"/>
      <c r="B67" s="23" t="s">
        <v>155</v>
      </c>
      <c r="C67" s="33">
        <v>9621</v>
      </c>
      <c r="D67" s="33">
        <v>3671</v>
      </c>
      <c r="E67" s="33">
        <v>3306</v>
      </c>
      <c r="F67" s="33">
        <v>1331</v>
      </c>
      <c r="G67" s="33">
        <v>622</v>
      </c>
      <c r="H67" s="33">
        <v>989</v>
      </c>
      <c r="I67" s="33">
        <v>117</v>
      </c>
      <c r="J67" s="33">
        <v>38</v>
      </c>
    </row>
    <row r="68" spans="1:10" ht="15" x14ac:dyDescent="0.25">
      <c r="A68" s="17"/>
      <c r="B68" s="23" t="s">
        <v>156</v>
      </c>
      <c r="C68" s="33">
        <v>3212</v>
      </c>
      <c r="D68" s="33">
        <v>2238</v>
      </c>
      <c r="E68" s="33">
        <v>2424</v>
      </c>
      <c r="F68" s="33">
        <v>916</v>
      </c>
      <c r="G68" s="33">
        <v>327</v>
      </c>
      <c r="H68" s="33">
        <v>634</v>
      </c>
      <c r="I68" s="33">
        <v>172</v>
      </c>
      <c r="J68" s="33">
        <v>9</v>
      </c>
    </row>
    <row r="69" spans="1:10" ht="15" x14ac:dyDescent="0.25">
      <c r="A69" s="17"/>
      <c r="B69" s="23" t="s">
        <v>157</v>
      </c>
      <c r="C69" s="33">
        <v>7497</v>
      </c>
      <c r="D69" s="33">
        <v>1738</v>
      </c>
      <c r="E69" s="33">
        <v>482</v>
      </c>
      <c r="F69" s="33">
        <v>1730</v>
      </c>
      <c r="G69" s="33">
        <v>670</v>
      </c>
      <c r="H69" s="33">
        <v>476</v>
      </c>
      <c r="I69" s="33">
        <v>53</v>
      </c>
      <c r="J69" s="33">
        <v>33</v>
      </c>
    </row>
    <row r="70" spans="1:10" ht="15" x14ac:dyDescent="0.25">
      <c r="A70" s="17"/>
      <c r="B70" s="23" t="s">
        <v>158</v>
      </c>
      <c r="C70" s="33">
        <v>11830</v>
      </c>
      <c r="D70" s="33">
        <v>3357</v>
      </c>
      <c r="E70" s="33">
        <v>1811</v>
      </c>
      <c r="F70" s="33">
        <v>1614</v>
      </c>
      <c r="G70" s="33">
        <v>851</v>
      </c>
      <c r="H70" s="33">
        <v>870</v>
      </c>
      <c r="I70" s="33">
        <v>107</v>
      </c>
      <c r="J70" s="33">
        <v>66</v>
      </c>
    </row>
    <row r="71" spans="1:10" ht="15" x14ac:dyDescent="0.25">
      <c r="A71" s="17"/>
      <c r="B71" s="23" t="s">
        <v>159</v>
      </c>
      <c r="C71" s="33">
        <v>10779</v>
      </c>
      <c r="D71" s="33">
        <v>2194</v>
      </c>
      <c r="E71" s="33">
        <v>949</v>
      </c>
      <c r="F71" s="33">
        <v>2187</v>
      </c>
      <c r="G71" s="33">
        <v>726</v>
      </c>
      <c r="H71" s="33">
        <v>394</v>
      </c>
      <c r="I71" s="33">
        <v>51</v>
      </c>
      <c r="J71" s="33">
        <v>23</v>
      </c>
    </row>
    <row r="72" spans="1:10" ht="15" x14ac:dyDescent="0.25">
      <c r="A72" s="17"/>
      <c r="B72" s="23" t="s">
        <v>160</v>
      </c>
      <c r="C72" s="33">
        <v>93593</v>
      </c>
      <c r="D72" s="33">
        <v>4287</v>
      </c>
      <c r="E72" s="33">
        <v>2132</v>
      </c>
      <c r="F72" s="33">
        <v>1536</v>
      </c>
      <c r="G72" s="33">
        <v>1247</v>
      </c>
      <c r="H72" s="33">
        <v>1505</v>
      </c>
      <c r="I72" s="33">
        <v>251</v>
      </c>
      <c r="J72" s="33">
        <v>96</v>
      </c>
    </row>
    <row r="73" spans="1:10" x14ac:dyDescent="0.2">
      <c r="A73" s="17"/>
      <c r="B73" s="16"/>
      <c r="C73" s="16"/>
      <c r="D73" s="16"/>
      <c r="E73" s="16"/>
      <c r="F73" s="16"/>
      <c r="G73" s="16"/>
      <c r="H73" s="16"/>
      <c r="I73" s="16"/>
    </row>
    <row r="75" spans="1:10" x14ac:dyDescent="0.2">
      <c r="B75" s="23" t="s">
        <v>133</v>
      </c>
      <c r="C75" s="23" t="s">
        <v>36</v>
      </c>
      <c r="D75" s="23" t="s">
        <v>37</v>
      </c>
      <c r="E75" s="23" t="s">
        <v>38</v>
      </c>
      <c r="F75" s="23" t="s">
        <v>39</v>
      </c>
      <c r="G75" s="23" t="s">
        <v>131</v>
      </c>
      <c r="H75" s="23" t="s">
        <v>132</v>
      </c>
      <c r="I75" s="23" t="s">
        <v>40</v>
      </c>
      <c r="J75" s="23" t="s">
        <v>41</v>
      </c>
    </row>
    <row r="76" spans="1:10" ht="15" x14ac:dyDescent="0.25">
      <c r="A76" s="17">
        <v>2017</v>
      </c>
      <c r="B76" s="23" t="s">
        <v>0</v>
      </c>
      <c r="C76" s="33">
        <v>1713499</v>
      </c>
      <c r="D76" s="33">
        <v>243378</v>
      </c>
      <c r="E76" s="33">
        <v>412752</v>
      </c>
      <c r="F76" s="33">
        <v>82058</v>
      </c>
      <c r="G76" s="33">
        <v>64307</v>
      </c>
      <c r="H76" s="33">
        <v>122040</v>
      </c>
      <c r="I76" s="33">
        <v>17984</v>
      </c>
      <c r="J76" s="33">
        <v>6577</v>
      </c>
    </row>
    <row r="77" spans="1:10" ht="15" x14ac:dyDescent="0.25">
      <c r="B77" s="23" t="s">
        <v>149</v>
      </c>
      <c r="C77" s="33">
        <v>194795</v>
      </c>
      <c r="D77" s="33">
        <v>31350</v>
      </c>
      <c r="E77" s="33">
        <v>18098</v>
      </c>
      <c r="F77" s="33">
        <v>15653</v>
      </c>
      <c r="G77" s="33">
        <v>7767</v>
      </c>
      <c r="H77" s="33">
        <v>9354</v>
      </c>
      <c r="I77" s="33">
        <v>1218</v>
      </c>
      <c r="J77" s="33">
        <v>1133</v>
      </c>
    </row>
    <row r="78" spans="1:10" ht="15" x14ac:dyDescent="0.25">
      <c r="B78" s="23" t="s">
        <v>150</v>
      </c>
      <c r="C78" s="33">
        <v>11246</v>
      </c>
      <c r="D78" s="33">
        <v>2366</v>
      </c>
      <c r="E78" s="33">
        <v>414</v>
      </c>
      <c r="F78" s="33">
        <v>1342</v>
      </c>
      <c r="G78" s="33">
        <v>543</v>
      </c>
      <c r="H78" s="33">
        <v>419</v>
      </c>
      <c r="I78" s="33">
        <v>49</v>
      </c>
      <c r="J78" s="33">
        <v>70</v>
      </c>
    </row>
    <row r="79" spans="1:10" ht="15" x14ac:dyDescent="0.25">
      <c r="B79" s="23" t="s">
        <v>151</v>
      </c>
      <c r="C79" s="33">
        <v>19810</v>
      </c>
      <c r="D79" s="33">
        <v>3051</v>
      </c>
      <c r="E79" s="33">
        <v>2919</v>
      </c>
      <c r="F79" s="33">
        <v>1115</v>
      </c>
      <c r="G79" s="33">
        <v>1371</v>
      </c>
      <c r="H79" s="33">
        <v>1545</v>
      </c>
      <c r="I79" s="33">
        <v>97</v>
      </c>
      <c r="J79" s="33">
        <v>64</v>
      </c>
    </row>
    <row r="80" spans="1:10" ht="15" x14ac:dyDescent="0.25">
      <c r="B80" s="23" t="s">
        <v>152</v>
      </c>
      <c r="C80" s="33">
        <v>20369</v>
      </c>
      <c r="D80" s="33">
        <v>3929</v>
      </c>
      <c r="E80" s="33">
        <v>1461</v>
      </c>
      <c r="F80" s="33">
        <v>2643</v>
      </c>
      <c r="G80" s="33">
        <v>991</v>
      </c>
      <c r="H80" s="33">
        <v>1387</v>
      </c>
      <c r="I80" s="33">
        <v>129</v>
      </c>
      <c r="J80" s="33">
        <v>70</v>
      </c>
    </row>
    <row r="81" spans="1:10" ht="15" x14ac:dyDescent="0.25">
      <c r="B81" s="23" t="s">
        <v>153</v>
      </c>
      <c r="C81" s="33">
        <v>8575</v>
      </c>
      <c r="D81" s="33">
        <v>3407</v>
      </c>
      <c r="E81" s="33">
        <v>2226</v>
      </c>
      <c r="F81" s="33">
        <v>1254</v>
      </c>
      <c r="G81" s="33">
        <v>795</v>
      </c>
      <c r="H81" s="33">
        <v>1044</v>
      </c>
      <c r="I81" s="33">
        <v>114</v>
      </c>
      <c r="J81" s="33">
        <v>30</v>
      </c>
    </row>
    <row r="82" spans="1:10" ht="15" x14ac:dyDescent="0.25">
      <c r="B82" s="23" t="s">
        <v>154</v>
      </c>
      <c r="C82" s="33">
        <v>198</v>
      </c>
      <c r="D82" s="33">
        <v>412</v>
      </c>
      <c r="E82" s="33">
        <v>0</v>
      </c>
      <c r="F82" s="33">
        <v>130</v>
      </c>
      <c r="G82" s="33">
        <v>75</v>
      </c>
      <c r="H82" s="33">
        <v>106</v>
      </c>
      <c r="I82" s="33">
        <v>58</v>
      </c>
      <c r="J82" s="33">
        <v>3</v>
      </c>
    </row>
    <row r="83" spans="1:10" ht="15" x14ac:dyDescent="0.25">
      <c r="B83" s="23" t="s">
        <v>155</v>
      </c>
      <c r="C83" s="33">
        <v>9438</v>
      </c>
      <c r="D83" s="33">
        <v>3772</v>
      </c>
      <c r="E83" s="33">
        <v>3287</v>
      </c>
      <c r="F83" s="33">
        <v>1305</v>
      </c>
      <c r="G83" s="33">
        <v>559</v>
      </c>
      <c r="H83" s="33">
        <v>995</v>
      </c>
      <c r="I83" s="33">
        <v>121</v>
      </c>
      <c r="J83" s="33">
        <v>42</v>
      </c>
    </row>
    <row r="84" spans="1:10" ht="15" x14ac:dyDescent="0.25">
      <c r="B84" s="23" t="s">
        <v>156</v>
      </c>
      <c r="C84" s="33">
        <v>3206</v>
      </c>
      <c r="D84" s="33">
        <v>2329</v>
      </c>
      <c r="E84" s="33">
        <v>2425</v>
      </c>
      <c r="F84" s="33">
        <v>894</v>
      </c>
      <c r="G84" s="33">
        <v>294</v>
      </c>
      <c r="H84" s="33">
        <v>614</v>
      </c>
      <c r="I84" s="33">
        <v>176</v>
      </c>
      <c r="J84" s="33">
        <v>14</v>
      </c>
    </row>
    <row r="85" spans="1:10" ht="15" x14ac:dyDescent="0.25">
      <c r="B85" s="23" t="s">
        <v>157</v>
      </c>
      <c r="C85" s="33">
        <v>7279</v>
      </c>
      <c r="D85" s="33">
        <v>1845</v>
      </c>
      <c r="E85" s="33">
        <v>475</v>
      </c>
      <c r="F85" s="33">
        <v>1703</v>
      </c>
      <c r="G85" s="33">
        <v>595</v>
      </c>
      <c r="H85" s="33">
        <v>473</v>
      </c>
      <c r="I85" s="33">
        <v>53</v>
      </c>
      <c r="J85" s="33">
        <v>87</v>
      </c>
    </row>
    <row r="86" spans="1:10" ht="15" x14ac:dyDescent="0.25">
      <c r="B86" s="23" t="s">
        <v>158</v>
      </c>
      <c r="C86" s="33">
        <v>11747</v>
      </c>
      <c r="D86" s="33">
        <v>3463</v>
      </c>
      <c r="E86" s="33">
        <v>1795</v>
      </c>
      <c r="F86" s="33">
        <v>1631</v>
      </c>
      <c r="G86" s="33">
        <v>756</v>
      </c>
      <c r="H86" s="33">
        <v>869</v>
      </c>
      <c r="I86" s="33">
        <v>119</v>
      </c>
      <c r="J86" s="33">
        <v>75</v>
      </c>
    </row>
    <row r="87" spans="1:10" ht="15" x14ac:dyDescent="0.25">
      <c r="B87" s="23" t="s">
        <v>159</v>
      </c>
      <c r="C87" s="33">
        <v>10582</v>
      </c>
      <c r="D87" s="33">
        <v>2361</v>
      </c>
      <c r="E87" s="33">
        <v>968</v>
      </c>
      <c r="F87" s="33">
        <v>2147</v>
      </c>
      <c r="G87" s="33">
        <v>665</v>
      </c>
      <c r="H87" s="33">
        <v>412</v>
      </c>
      <c r="I87" s="33">
        <v>58</v>
      </c>
      <c r="J87" s="33">
        <v>57</v>
      </c>
    </row>
    <row r="88" spans="1:10" ht="15" x14ac:dyDescent="0.25">
      <c r="B88" s="23" t="s">
        <v>160</v>
      </c>
      <c r="C88" s="33">
        <v>92345</v>
      </c>
      <c r="D88" s="33">
        <v>4415</v>
      </c>
      <c r="E88" s="33">
        <v>2128</v>
      </c>
      <c r="F88" s="33">
        <v>1489</v>
      </c>
      <c r="G88" s="33">
        <v>1123</v>
      </c>
      <c r="H88" s="33">
        <v>1490</v>
      </c>
      <c r="I88" s="33">
        <v>244</v>
      </c>
      <c r="J88" s="33">
        <v>621</v>
      </c>
    </row>
    <row r="89" spans="1:10" ht="15" x14ac:dyDescent="0.25">
      <c r="B89" s="31"/>
      <c r="C89" s="32"/>
      <c r="D89" s="32"/>
      <c r="E89" s="32"/>
      <c r="F89" s="32"/>
      <c r="G89" s="32"/>
      <c r="H89" s="32"/>
      <c r="I89" s="32"/>
      <c r="J89" s="32"/>
    </row>
    <row r="90" spans="1:10" x14ac:dyDescent="0.2">
      <c r="B90" s="23" t="s">
        <v>133</v>
      </c>
      <c r="C90" s="23" t="s">
        <v>36</v>
      </c>
      <c r="D90" s="23" t="s">
        <v>37</v>
      </c>
      <c r="E90" s="23" t="s">
        <v>38</v>
      </c>
      <c r="F90" s="23" t="s">
        <v>39</v>
      </c>
      <c r="G90" s="23" t="s">
        <v>131</v>
      </c>
      <c r="H90" s="23" t="s">
        <v>132</v>
      </c>
      <c r="I90" s="23" t="s">
        <v>40</v>
      </c>
      <c r="J90" s="23" t="s">
        <v>41</v>
      </c>
    </row>
    <row r="91" spans="1:10" ht="15" x14ac:dyDescent="0.25">
      <c r="A91" s="17">
        <v>2016</v>
      </c>
      <c r="B91" s="23" t="s">
        <v>0</v>
      </c>
      <c r="C91" s="33">
        <v>1694849</v>
      </c>
      <c r="D91" s="33">
        <v>254719</v>
      </c>
      <c r="E91" s="33">
        <v>411952</v>
      </c>
      <c r="F91" s="33">
        <v>79165</v>
      </c>
      <c r="G91" s="33">
        <v>57513</v>
      </c>
      <c r="H91" s="33">
        <v>123163</v>
      </c>
      <c r="I91" s="33">
        <v>18661</v>
      </c>
      <c r="J91" s="33">
        <v>6222</v>
      </c>
    </row>
    <row r="92" spans="1:10" ht="15" x14ac:dyDescent="0.25">
      <c r="B92" s="23" t="s">
        <v>149</v>
      </c>
      <c r="C92" s="33">
        <v>193650</v>
      </c>
      <c r="D92" s="33">
        <v>32784</v>
      </c>
      <c r="E92" s="33">
        <v>18073</v>
      </c>
      <c r="F92" s="33">
        <v>15248</v>
      </c>
      <c r="G92" s="33">
        <v>6914</v>
      </c>
      <c r="H92" s="33">
        <v>9205</v>
      </c>
      <c r="I92" s="33">
        <v>1258</v>
      </c>
      <c r="J92" s="33">
        <v>1027</v>
      </c>
    </row>
    <row r="93" spans="1:10" ht="15" x14ac:dyDescent="0.25">
      <c r="B93" s="23" t="s">
        <v>150</v>
      </c>
      <c r="C93" s="33">
        <v>11170</v>
      </c>
      <c r="D93" s="33">
        <v>2527</v>
      </c>
      <c r="E93" s="33">
        <v>423</v>
      </c>
      <c r="F93" s="33">
        <v>1283</v>
      </c>
      <c r="G93" s="33">
        <v>469</v>
      </c>
      <c r="H93" s="33">
        <v>416</v>
      </c>
      <c r="I93" s="33">
        <v>55</v>
      </c>
      <c r="J93" s="33">
        <v>73</v>
      </c>
    </row>
    <row r="94" spans="1:10" ht="15" x14ac:dyDescent="0.25">
      <c r="B94" s="23" t="s">
        <v>151</v>
      </c>
      <c r="C94" s="33">
        <v>19706</v>
      </c>
      <c r="D94" s="33">
        <v>3213</v>
      </c>
      <c r="E94" s="33">
        <v>2936</v>
      </c>
      <c r="F94" s="33">
        <v>1059</v>
      </c>
      <c r="G94" s="33">
        <v>1259</v>
      </c>
      <c r="H94" s="33">
        <v>1538</v>
      </c>
      <c r="I94" s="33">
        <v>97</v>
      </c>
      <c r="J94" s="33">
        <v>35</v>
      </c>
    </row>
    <row r="95" spans="1:10" ht="15" x14ac:dyDescent="0.25">
      <c r="B95" s="23" t="s">
        <v>152</v>
      </c>
      <c r="C95" s="33">
        <v>20238</v>
      </c>
      <c r="D95" s="33">
        <v>4132</v>
      </c>
      <c r="E95" s="33">
        <v>1462</v>
      </c>
      <c r="F95" s="33">
        <v>2605</v>
      </c>
      <c r="G95" s="33">
        <v>861</v>
      </c>
      <c r="H95" s="33">
        <v>1394</v>
      </c>
      <c r="I95" s="33">
        <v>126</v>
      </c>
      <c r="J95" s="33">
        <v>51</v>
      </c>
    </row>
    <row r="96" spans="1:10" ht="15" x14ac:dyDescent="0.25">
      <c r="B96" s="23" t="s">
        <v>153</v>
      </c>
      <c r="C96" s="33">
        <v>8489</v>
      </c>
      <c r="D96" s="33">
        <v>3517</v>
      </c>
      <c r="E96" s="33">
        <v>2216</v>
      </c>
      <c r="F96" s="33">
        <v>1249</v>
      </c>
      <c r="G96" s="33">
        <v>708</v>
      </c>
      <c r="H96" s="33">
        <v>1047</v>
      </c>
      <c r="I96" s="33">
        <v>126</v>
      </c>
      <c r="J96" s="33">
        <v>22</v>
      </c>
    </row>
    <row r="97" spans="1:10" ht="15" x14ac:dyDescent="0.25">
      <c r="B97" s="23" t="s">
        <v>154</v>
      </c>
      <c r="C97" s="33">
        <v>194</v>
      </c>
      <c r="D97" s="33">
        <v>426</v>
      </c>
      <c r="E97" s="33">
        <v>0</v>
      </c>
      <c r="F97" s="33">
        <v>130</v>
      </c>
      <c r="G97" s="33">
        <v>67</v>
      </c>
      <c r="H97" s="33">
        <v>109</v>
      </c>
      <c r="I97" s="33">
        <v>58</v>
      </c>
      <c r="J97" s="33">
        <v>2</v>
      </c>
    </row>
    <row r="98" spans="1:10" ht="15" x14ac:dyDescent="0.25">
      <c r="B98" s="23" t="s">
        <v>155</v>
      </c>
      <c r="C98" s="33">
        <v>9375</v>
      </c>
      <c r="D98" s="33">
        <v>3903</v>
      </c>
      <c r="E98" s="33">
        <v>3273</v>
      </c>
      <c r="F98" s="33">
        <v>1243</v>
      </c>
      <c r="G98" s="33">
        <v>503</v>
      </c>
      <c r="H98" s="33">
        <v>993</v>
      </c>
      <c r="I98" s="33">
        <v>120</v>
      </c>
      <c r="J98" s="33">
        <v>41</v>
      </c>
    </row>
    <row r="99" spans="1:10" ht="15" x14ac:dyDescent="0.25">
      <c r="B99" s="23" t="s">
        <v>156</v>
      </c>
      <c r="C99" s="33">
        <v>3161</v>
      </c>
      <c r="D99" s="33">
        <v>2410</v>
      </c>
      <c r="E99" s="33">
        <v>2397</v>
      </c>
      <c r="F99" s="33">
        <v>869</v>
      </c>
      <c r="G99" s="33">
        <v>253</v>
      </c>
      <c r="H99" s="33">
        <v>622</v>
      </c>
      <c r="I99" s="33">
        <v>181</v>
      </c>
      <c r="J99" s="33">
        <v>22</v>
      </c>
    </row>
    <row r="100" spans="1:10" ht="15" x14ac:dyDescent="0.25">
      <c r="B100" s="23" t="s">
        <v>157</v>
      </c>
      <c r="C100" s="33">
        <v>7175</v>
      </c>
      <c r="D100" s="33">
        <v>1959</v>
      </c>
      <c r="E100" s="33">
        <v>483</v>
      </c>
      <c r="F100" s="33">
        <v>1639</v>
      </c>
      <c r="G100" s="33">
        <v>539</v>
      </c>
      <c r="H100" s="33">
        <v>475</v>
      </c>
      <c r="I100" s="33">
        <v>62</v>
      </c>
      <c r="J100" s="33">
        <v>62</v>
      </c>
    </row>
    <row r="101" spans="1:10" ht="15" x14ac:dyDescent="0.25">
      <c r="B101" s="23" t="s">
        <v>158</v>
      </c>
      <c r="C101" s="33">
        <v>11757</v>
      </c>
      <c r="D101" s="33">
        <v>3544</v>
      </c>
      <c r="E101" s="33">
        <v>1783</v>
      </c>
      <c r="F101" s="33">
        <v>1653</v>
      </c>
      <c r="G101" s="33">
        <v>666</v>
      </c>
      <c r="H101" s="33">
        <v>865</v>
      </c>
      <c r="I101" s="33">
        <v>121</v>
      </c>
      <c r="J101" s="33">
        <v>84</v>
      </c>
    </row>
    <row r="102" spans="1:10" ht="15" x14ac:dyDescent="0.25">
      <c r="B102" s="23" t="s">
        <v>159</v>
      </c>
      <c r="C102" s="33">
        <v>10547</v>
      </c>
      <c r="D102" s="33">
        <v>2568</v>
      </c>
      <c r="E102" s="33">
        <v>974</v>
      </c>
      <c r="F102" s="33">
        <v>2071</v>
      </c>
      <c r="G102" s="33">
        <v>577</v>
      </c>
      <c r="H102" s="33">
        <v>396</v>
      </c>
      <c r="I102" s="33">
        <v>64</v>
      </c>
      <c r="J102" s="33">
        <v>30</v>
      </c>
    </row>
    <row r="103" spans="1:10" ht="15" x14ac:dyDescent="0.25">
      <c r="B103" s="23" t="s">
        <v>160</v>
      </c>
      <c r="C103" s="33">
        <v>91838</v>
      </c>
      <c r="D103" s="33">
        <v>4585</v>
      </c>
      <c r="E103" s="33">
        <v>2126</v>
      </c>
      <c r="F103" s="33">
        <v>1447</v>
      </c>
      <c r="G103" s="33">
        <v>1012</v>
      </c>
      <c r="H103" s="33">
        <v>1350</v>
      </c>
      <c r="I103" s="33">
        <v>248</v>
      </c>
      <c r="J103" s="33">
        <v>605</v>
      </c>
    </row>
    <row r="105" spans="1:10" x14ac:dyDescent="0.2">
      <c r="B105" s="23" t="s">
        <v>133</v>
      </c>
      <c r="C105" s="23" t="s">
        <v>36</v>
      </c>
      <c r="D105" s="23" t="s">
        <v>37</v>
      </c>
      <c r="E105" s="23" t="s">
        <v>38</v>
      </c>
      <c r="F105" s="23" t="s">
        <v>39</v>
      </c>
      <c r="G105" s="23" t="s">
        <v>131</v>
      </c>
      <c r="H105" s="23" t="s">
        <v>132</v>
      </c>
      <c r="I105" s="23" t="s">
        <v>40</v>
      </c>
      <c r="J105" s="23" t="s">
        <v>41</v>
      </c>
    </row>
    <row r="106" spans="1:10" ht="15" x14ac:dyDescent="0.25">
      <c r="A106" s="17">
        <v>2015</v>
      </c>
      <c r="B106" s="23" t="s">
        <v>0</v>
      </c>
      <c r="C106" s="33">
        <v>1671822</v>
      </c>
      <c r="D106" s="33">
        <v>269778</v>
      </c>
      <c r="E106" s="33">
        <v>411283</v>
      </c>
      <c r="F106" s="33">
        <v>75188</v>
      </c>
      <c r="G106" s="33">
        <v>51682</v>
      </c>
      <c r="H106" s="33">
        <v>123388</v>
      </c>
      <c r="I106" s="33">
        <v>19554</v>
      </c>
      <c r="J106" s="33">
        <v>5643</v>
      </c>
    </row>
    <row r="107" spans="1:10" ht="15" x14ac:dyDescent="0.25">
      <c r="B107" s="23" t="s">
        <v>149</v>
      </c>
      <c r="C107" s="33">
        <v>191961</v>
      </c>
      <c r="D107" s="33">
        <v>34535</v>
      </c>
      <c r="E107" s="33">
        <v>18015</v>
      </c>
      <c r="F107" s="33">
        <v>14458</v>
      </c>
      <c r="G107" s="33">
        <v>6231</v>
      </c>
      <c r="H107" s="33">
        <v>9209</v>
      </c>
      <c r="I107" s="33">
        <v>1330</v>
      </c>
      <c r="J107" s="33">
        <v>876</v>
      </c>
    </row>
    <row r="108" spans="1:10" ht="15" x14ac:dyDescent="0.25">
      <c r="B108" s="23" t="s">
        <v>150</v>
      </c>
      <c r="C108" s="33">
        <v>11058</v>
      </c>
      <c r="D108" s="33">
        <v>2642</v>
      </c>
      <c r="E108" s="33">
        <v>419</v>
      </c>
      <c r="F108" s="33">
        <v>1229</v>
      </c>
      <c r="G108" s="33">
        <v>424</v>
      </c>
      <c r="H108" s="33">
        <v>423</v>
      </c>
      <c r="I108" s="33">
        <v>54</v>
      </c>
      <c r="J108" s="33">
        <v>65</v>
      </c>
    </row>
    <row r="109" spans="1:10" ht="15" x14ac:dyDescent="0.25">
      <c r="B109" s="23" t="s">
        <v>151</v>
      </c>
      <c r="C109" s="33">
        <v>19549</v>
      </c>
      <c r="D109" s="33">
        <v>3520</v>
      </c>
      <c r="E109" s="33">
        <v>2947</v>
      </c>
      <c r="F109" s="33">
        <v>894</v>
      </c>
      <c r="G109" s="33">
        <v>1167</v>
      </c>
      <c r="H109" s="33">
        <v>1540</v>
      </c>
      <c r="I109" s="33">
        <v>94</v>
      </c>
      <c r="J109" s="33">
        <v>31</v>
      </c>
    </row>
    <row r="110" spans="1:10" ht="15" x14ac:dyDescent="0.25">
      <c r="B110" s="23" t="s">
        <v>152</v>
      </c>
      <c r="C110" s="33">
        <v>20012</v>
      </c>
      <c r="D110" s="33">
        <v>4334</v>
      </c>
      <c r="E110" s="33">
        <v>1455</v>
      </c>
      <c r="F110" s="33">
        <v>2536</v>
      </c>
      <c r="G110" s="33">
        <v>775</v>
      </c>
      <c r="H110" s="33">
        <v>1401</v>
      </c>
      <c r="I110" s="33">
        <v>136</v>
      </c>
      <c r="J110" s="33">
        <v>86</v>
      </c>
    </row>
    <row r="111" spans="1:10" ht="15" x14ac:dyDescent="0.25">
      <c r="B111" s="23" t="s">
        <v>153</v>
      </c>
      <c r="C111" s="33">
        <v>8380</v>
      </c>
      <c r="D111" s="33">
        <v>3625</v>
      </c>
      <c r="E111" s="33">
        <v>2165</v>
      </c>
      <c r="F111" s="33">
        <v>1225</v>
      </c>
      <c r="G111" s="33">
        <v>629</v>
      </c>
      <c r="H111" s="33">
        <v>1049</v>
      </c>
      <c r="I111" s="33">
        <v>143</v>
      </c>
      <c r="J111" s="33">
        <v>46</v>
      </c>
    </row>
    <row r="112" spans="1:10" ht="15" x14ac:dyDescent="0.25">
      <c r="B112" s="23" t="s">
        <v>154</v>
      </c>
      <c r="C112" s="33">
        <v>195</v>
      </c>
      <c r="D112" s="33">
        <v>431</v>
      </c>
      <c r="E112" s="33">
        <v>0</v>
      </c>
      <c r="F112" s="33">
        <v>130</v>
      </c>
      <c r="G112" s="33">
        <v>58</v>
      </c>
      <c r="H112" s="33">
        <v>101</v>
      </c>
      <c r="I112" s="33">
        <v>68</v>
      </c>
      <c r="J112" s="33">
        <v>2</v>
      </c>
    </row>
    <row r="113" spans="1:10" ht="15" x14ac:dyDescent="0.25">
      <c r="B113" s="23" t="s">
        <v>155</v>
      </c>
      <c r="C113" s="33">
        <v>9308</v>
      </c>
      <c r="D113" s="33">
        <v>4063</v>
      </c>
      <c r="E113" s="33">
        <v>3201</v>
      </c>
      <c r="F113" s="33">
        <v>1185</v>
      </c>
      <c r="G113" s="33">
        <v>445</v>
      </c>
      <c r="H113" s="33">
        <v>997</v>
      </c>
      <c r="I113" s="33">
        <v>133</v>
      </c>
      <c r="J113" s="33">
        <v>33</v>
      </c>
    </row>
    <row r="114" spans="1:10" ht="15" x14ac:dyDescent="0.25">
      <c r="B114" s="23" t="s">
        <v>156</v>
      </c>
      <c r="C114" s="33">
        <v>3190</v>
      </c>
      <c r="D114" s="33">
        <v>2511</v>
      </c>
      <c r="E114" s="33">
        <v>2398</v>
      </c>
      <c r="F114" s="33">
        <v>828</v>
      </c>
      <c r="G114" s="33">
        <v>225</v>
      </c>
      <c r="H114" s="33">
        <v>644</v>
      </c>
      <c r="I114" s="33">
        <v>201</v>
      </c>
      <c r="J114" s="33">
        <v>14</v>
      </c>
    </row>
    <row r="115" spans="1:10" ht="15" x14ac:dyDescent="0.25">
      <c r="B115" s="23" t="s">
        <v>157</v>
      </c>
      <c r="C115" s="33">
        <v>7033</v>
      </c>
      <c r="D115" s="33">
        <v>2364</v>
      </c>
      <c r="E115" s="33">
        <v>483</v>
      </c>
      <c r="F115" s="33">
        <v>1327</v>
      </c>
      <c r="G115" s="33">
        <v>492</v>
      </c>
      <c r="H115" s="33">
        <v>473</v>
      </c>
      <c r="I115" s="33">
        <v>65</v>
      </c>
      <c r="J115" s="33">
        <v>41</v>
      </c>
    </row>
    <row r="116" spans="1:10" ht="15" x14ac:dyDescent="0.25">
      <c r="B116" s="23" t="s">
        <v>158</v>
      </c>
      <c r="C116" s="33">
        <v>11681</v>
      </c>
      <c r="D116" s="33">
        <v>3646</v>
      </c>
      <c r="E116" s="33">
        <v>1819</v>
      </c>
      <c r="F116" s="33">
        <v>1660</v>
      </c>
      <c r="G116" s="33">
        <v>575</v>
      </c>
      <c r="H116" s="33">
        <v>873</v>
      </c>
      <c r="I116" s="33">
        <v>119</v>
      </c>
      <c r="J116" s="33">
        <v>92</v>
      </c>
    </row>
    <row r="117" spans="1:10" ht="15" x14ac:dyDescent="0.25">
      <c r="B117" s="23" t="s">
        <v>159</v>
      </c>
      <c r="C117" s="33">
        <v>10570</v>
      </c>
      <c r="D117" s="33">
        <v>2666</v>
      </c>
      <c r="E117" s="33">
        <v>993</v>
      </c>
      <c r="F117" s="33">
        <v>2010</v>
      </c>
      <c r="G117" s="33">
        <v>539</v>
      </c>
      <c r="H117" s="33">
        <v>392</v>
      </c>
      <c r="I117" s="33">
        <v>64</v>
      </c>
      <c r="J117" s="33">
        <v>28</v>
      </c>
    </row>
    <row r="118" spans="1:10" ht="15" x14ac:dyDescent="0.25">
      <c r="B118" s="23" t="s">
        <v>160</v>
      </c>
      <c r="C118" s="33">
        <v>90985</v>
      </c>
      <c r="D118" s="33">
        <v>4733</v>
      </c>
      <c r="E118" s="33">
        <v>2135</v>
      </c>
      <c r="F118" s="33">
        <v>1434</v>
      </c>
      <c r="G118" s="33">
        <v>902</v>
      </c>
      <c r="H118" s="33">
        <v>1316</v>
      </c>
      <c r="I118" s="33">
        <v>253</v>
      </c>
      <c r="J118" s="33">
        <v>438</v>
      </c>
    </row>
    <row r="120" spans="1:10" x14ac:dyDescent="0.2">
      <c r="B120" s="23" t="s">
        <v>133</v>
      </c>
      <c r="C120" s="23" t="s">
        <v>36</v>
      </c>
      <c r="D120" s="23" t="s">
        <v>37</v>
      </c>
      <c r="E120" s="23" t="s">
        <v>38</v>
      </c>
      <c r="F120" s="23" t="s">
        <v>39</v>
      </c>
      <c r="G120" s="23" t="s">
        <v>131</v>
      </c>
      <c r="H120" s="23" t="s">
        <v>132</v>
      </c>
      <c r="I120" s="23" t="s">
        <v>40</v>
      </c>
      <c r="J120" s="23" t="s">
        <v>41</v>
      </c>
    </row>
    <row r="121" spans="1:10" ht="15" x14ac:dyDescent="0.25">
      <c r="A121" s="17">
        <v>2014</v>
      </c>
      <c r="B121" s="23" t="s">
        <v>0</v>
      </c>
      <c r="C121" s="33">
        <v>1652521</v>
      </c>
      <c r="D121" s="33">
        <v>284129</v>
      </c>
      <c r="E121" s="33">
        <v>408565</v>
      </c>
      <c r="F121" s="33">
        <v>71220</v>
      </c>
      <c r="G121" s="33">
        <v>45466</v>
      </c>
      <c r="H121" s="33">
        <v>124007</v>
      </c>
      <c r="I121" s="33">
        <v>20162</v>
      </c>
      <c r="J121" s="33">
        <v>5979</v>
      </c>
    </row>
    <row r="122" spans="1:10" ht="15" x14ac:dyDescent="0.25">
      <c r="B122" s="23" t="s">
        <v>149</v>
      </c>
      <c r="C122" s="33">
        <v>189361</v>
      </c>
      <c r="D122" s="33">
        <v>36437</v>
      </c>
      <c r="E122" s="33">
        <v>17889</v>
      </c>
      <c r="F122" s="33">
        <v>13661</v>
      </c>
      <c r="G122" s="33">
        <v>5385</v>
      </c>
      <c r="H122" s="33">
        <v>9208</v>
      </c>
      <c r="I122" s="33">
        <v>1348</v>
      </c>
      <c r="J122" s="33">
        <v>1379</v>
      </c>
    </row>
    <row r="123" spans="1:10" ht="15" x14ac:dyDescent="0.25">
      <c r="B123" s="23" t="s">
        <v>150</v>
      </c>
      <c r="C123" s="33">
        <v>10914</v>
      </c>
      <c r="D123" s="33">
        <v>2716</v>
      </c>
      <c r="E123" s="33">
        <v>430</v>
      </c>
      <c r="F123" s="33">
        <v>1200</v>
      </c>
      <c r="G123" s="33">
        <v>380</v>
      </c>
      <c r="H123" s="33">
        <v>415</v>
      </c>
      <c r="I123" s="33">
        <v>54</v>
      </c>
      <c r="J123" s="33">
        <v>95</v>
      </c>
    </row>
    <row r="124" spans="1:10" ht="15" x14ac:dyDescent="0.25">
      <c r="B124" s="23" t="s">
        <v>151</v>
      </c>
      <c r="C124" s="33">
        <v>19516</v>
      </c>
      <c r="D124" s="33">
        <v>3981</v>
      </c>
      <c r="E124" s="33">
        <v>2916</v>
      </c>
      <c r="F124" s="33">
        <v>679</v>
      </c>
      <c r="G124" s="33">
        <v>906</v>
      </c>
      <c r="H124" s="33">
        <v>1556</v>
      </c>
      <c r="I124" s="33">
        <v>100</v>
      </c>
      <c r="J124" s="33">
        <v>48</v>
      </c>
    </row>
    <row r="125" spans="1:10" ht="15" x14ac:dyDescent="0.25">
      <c r="B125" s="23" t="s">
        <v>152</v>
      </c>
      <c r="C125" s="33">
        <v>19693</v>
      </c>
      <c r="D125" s="33">
        <v>4738</v>
      </c>
      <c r="E125" s="33">
        <v>1434</v>
      </c>
      <c r="F125" s="33">
        <v>2346</v>
      </c>
      <c r="G125" s="33">
        <v>681</v>
      </c>
      <c r="H125" s="33">
        <v>1408</v>
      </c>
      <c r="I125" s="33">
        <v>133</v>
      </c>
      <c r="J125" s="33">
        <v>94</v>
      </c>
    </row>
    <row r="126" spans="1:10" ht="15" x14ac:dyDescent="0.25">
      <c r="B126" s="23" t="s">
        <v>153</v>
      </c>
      <c r="C126" s="33">
        <v>8292</v>
      </c>
      <c r="D126" s="33">
        <v>3744</v>
      </c>
      <c r="E126" s="33">
        <v>2142</v>
      </c>
      <c r="F126" s="33">
        <v>1217</v>
      </c>
      <c r="G126" s="33">
        <v>553</v>
      </c>
      <c r="H126" s="33">
        <v>1036</v>
      </c>
      <c r="I126" s="33">
        <v>141</v>
      </c>
      <c r="J126" s="33">
        <v>56</v>
      </c>
    </row>
    <row r="127" spans="1:10" ht="15" x14ac:dyDescent="0.25">
      <c r="B127" s="23" t="s">
        <v>154</v>
      </c>
      <c r="C127" s="33">
        <v>205</v>
      </c>
      <c r="D127" s="33">
        <v>435</v>
      </c>
      <c r="E127" s="33">
        <v>0</v>
      </c>
      <c r="F127" s="33">
        <v>132</v>
      </c>
      <c r="G127" s="33">
        <v>50</v>
      </c>
      <c r="H127" s="33">
        <v>99</v>
      </c>
      <c r="I127" s="33">
        <v>69</v>
      </c>
      <c r="J127" s="33">
        <v>1</v>
      </c>
    </row>
    <row r="128" spans="1:10" ht="15" x14ac:dyDescent="0.25">
      <c r="B128" s="23" t="s">
        <v>155</v>
      </c>
      <c r="C128" s="33">
        <v>9193</v>
      </c>
      <c r="D128" s="33">
        <v>4183</v>
      </c>
      <c r="E128" s="33">
        <v>3183</v>
      </c>
      <c r="F128" s="33">
        <v>1104</v>
      </c>
      <c r="G128" s="33">
        <v>386</v>
      </c>
      <c r="H128" s="33">
        <v>1005</v>
      </c>
      <c r="I128" s="33">
        <v>138</v>
      </c>
      <c r="J128" s="33">
        <v>31</v>
      </c>
    </row>
    <row r="129" spans="1:10" ht="15" x14ac:dyDescent="0.25">
      <c r="B129" s="23" t="s">
        <v>156</v>
      </c>
      <c r="C129" s="33">
        <v>3114</v>
      </c>
      <c r="D129" s="33">
        <v>2697</v>
      </c>
      <c r="E129" s="33">
        <v>2368</v>
      </c>
      <c r="F129" s="33">
        <v>745</v>
      </c>
      <c r="G129" s="33">
        <v>193</v>
      </c>
      <c r="H129" s="33">
        <v>640</v>
      </c>
      <c r="I129" s="33">
        <v>205</v>
      </c>
      <c r="J129" s="33">
        <v>17</v>
      </c>
    </row>
    <row r="130" spans="1:10" ht="15" x14ac:dyDescent="0.25">
      <c r="B130" s="23" t="s">
        <v>157</v>
      </c>
      <c r="C130" s="33">
        <v>6990</v>
      </c>
      <c r="D130" s="33">
        <v>2447</v>
      </c>
      <c r="E130" s="33">
        <v>485</v>
      </c>
      <c r="F130" s="33">
        <v>1310</v>
      </c>
      <c r="G130" s="33">
        <v>428</v>
      </c>
      <c r="H130" s="33">
        <v>462</v>
      </c>
      <c r="I130" s="33">
        <v>67</v>
      </c>
      <c r="J130" s="33">
        <v>40</v>
      </c>
    </row>
    <row r="131" spans="1:10" ht="15" x14ac:dyDescent="0.25">
      <c r="B131" s="23" t="s">
        <v>158</v>
      </c>
      <c r="C131" s="33">
        <v>11595</v>
      </c>
      <c r="D131" s="33">
        <v>3754</v>
      </c>
      <c r="E131" s="33">
        <v>1819</v>
      </c>
      <c r="F131" s="33">
        <v>1663</v>
      </c>
      <c r="G131" s="33">
        <v>512</v>
      </c>
      <c r="H131" s="33">
        <v>890</v>
      </c>
      <c r="I131" s="33">
        <v>124</v>
      </c>
      <c r="J131" s="33">
        <v>90</v>
      </c>
    </row>
    <row r="132" spans="1:10" ht="15" x14ac:dyDescent="0.25">
      <c r="B132" s="23" t="s">
        <v>159</v>
      </c>
      <c r="C132" s="33">
        <v>10542</v>
      </c>
      <c r="D132" s="33">
        <v>2853</v>
      </c>
      <c r="E132" s="33">
        <v>1014</v>
      </c>
      <c r="F132" s="33">
        <v>1883</v>
      </c>
      <c r="G132" s="33">
        <v>490</v>
      </c>
      <c r="H132" s="33">
        <v>384</v>
      </c>
      <c r="I132" s="33">
        <v>63</v>
      </c>
      <c r="J132" s="33">
        <v>21</v>
      </c>
    </row>
    <row r="133" spans="1:10" ht="15" x14ac:dyDescent="0.25">
      <c r="B133" s="23" t="s">
        <v>160</v>
      </c>
      <c r="C133" s="33">
        <v>89307</v>
      </c>
      <c r="D133" s="33">
        <v>4889</v>
      </c>
      <c r="E133" s="33">
        <v>2098</v>
      </c>
      <c r="F133" s="33">
        <v>1382</v>
      </c>
      <c r="G133" s="33">
        <v>806</v>
      </c>
      <c r="H133" s="33">
        <v>1313</v>
      </c>
      <c r="I133" s="33">
        <v>254</v>
      </c>
      <c r="J133" s="33">
        <v>886</v>
      </c>
    </row>
    <row r="135" spans="1:10" x14ac:dyDescent="0.2">
      <c r="B135" s="23" t="s">
        <v>133</v>
      </c>
      <c r="C135" s="23" t="s">
        <v>36</v>
      </c>
      <c r="D135" s="23" t="s">
        <v>37</v>
      </c>
      <c r="E135" s="23" t="s">
        <v>38</v>
      </c>
      <c r="F135" s="23" t="s">
        <v>39</v>
      </c>
      <c r="G135" s="23" t="s">
        <v>131</v>
      </c>
      <c r="H135" s="23" t="s">
        <v>132</v>
      </c>
      <c r="I135" s="23" t="s">
        <v>40</v>
      </c>
      <c r="J135" s="23" t="s">
        <v>41</v>
      </c>
    </row>
    <row r="136" spans="1:10" ht="15" x14ac:dyDescent="0.25">
      <c r="A136" s="17">
        <v>2013</v>
      </c>
      <c r="B136" s="23" t="s">
        <v>0</v>
      </c>
      <c r="C136" s="33">
        <v>1631853</v>
      </c>
      <c r="D136" s="33">
        <v>300141</v>
      </c>
      <c r="E136" s="33">
        <v>408087</v>
      </c>
      <c r="F136" s="33">
        <v>68325</v>
      </c>
      <c r="G136" s="33">
        <v>36548</v>
      </c>
      <c r="H136" s="33">
        <v>124753</v>
      </c>
      <c r="I136" s="33">
        <v>20957</v>
      </c>
      <c r="J136" s="33">
        <v>7304</v>
      </c>
    </row>
    <row r="137" spans="1:10" ht="15" x14ac:dyDescent="0.25">
      <c r="B137" s="23" t="s">
        <v>149</v>
      </c>
      <c r="C137" s="33">
        <v>187169</v>
      </c>
      <c r="D137" s="33">
        <v>38586</v>
      </c>
      <c r="E137" s="33">
        <v>17805</v>
      </c>
      <c r="F137" s="33">
        <v>13011</v>
      </c>
      <c r="G137" s="33">
        <v>4458</v>
      </c>
      <c r="H137" s="33">
        <v>9241</v>
      </c>
      <c r="I137" s="33">
        <v>1400</v>
      </c>
      <c r="J137" s="33">
        <v>1168</v>
      </c>
    </row>
    <row r="138" spans="1:10" ht="15" x14ac:dyDescent="0.25">
      <c r="B138" s="23" t="s">
        <v>150</v>
      </c>
      <c r="C138" s="33">
        <v>10850</v>
      </c>
      <c r="D138" s="33">
        <v>2860</v>
      </c>
      <c r="E138" s="33">
        <v>439</v>
      </c>
      <c r="F138" s="33">
        <v>1096</v>
      </c>
      <c r="G138" s="33">
        <v>335</v>
      </c>
      <c r="H138" s="33">
        <v>405</v>
      </c>
      <c r="I138" s="33">
        <v>55</v>
      </c>
      <c r="J138" s="33">
        <v>55</v>
      </c>
    </row>
    <row r="139" spans="1:10" ht="15" x14ac:dyDescent="0.25">
      <c r="B139" s="23" t="s">
        <v>151</v>
      </c>
      <c r="C139" s="33">
        <v>19357</v>
      </c>
      <c r="D139" s="33">
        <v>4276</v>
      </c>
      <c r="E139" s="33">
        <v>2900</v>
      </c>
      <c r="F139" s="33">
        <v>639</v>
      </c>
      <c r="G139" s="33">
        <v>795</v>
      </c>
      <c r="H139" s="33">
        <v>1572</v>
      </c>
      <c r="I139" s="33">
        <v>94</v>
      </c>
      <c r="J139" s="33">
        <v>61</v>
      </c>
    </row>
    <row r="140" spans="1:10" ht="15" x14ac:dyDescent="0.25">
      <c r="B140" s="23" t="s">
        <v>152</v>
      </c>
      <c r="C140" s="33">
        <v>19627</v>
      </c>
      <c r="D140" s="33">
        <v>5131</v>
      </c>
      <c r="E140" s="33">
        <v>1420</v>
      </c>
      <c r="F140" s="33">
        <v>2257</v>
      </c>
      <c r="G140" s="33">
        <v>512</v>
      </c>
      <c r="H140" s="33">
        <v>1405</v>
      </c>
      <c r="I140" s="33">
        <v>142</v>
      </c>
      <c r="J140" s="33">
        <v>28</v>
      </c>
    </row>
    <row r="141" spans="1:10" ht="15" x14ac:dyDescent="0.25">
      <c r="B141" s="23" t="s">
        <v>153</v>
      </c>
      <c r="C141" s="33">
        <v>8247</v>
      </c>
      <c r="D141" s="33">
        <v>3921</v>
      </c>
      <c r="E141" s="33">
        <v>2126</v>
      </c>
      <c r="F141" s="33">
        <v>1202</v>
      </c>
      <c r="G141" s="33">
        <v>440</v>
      </c>
      <c r="H141" s="33">
        <v>1047</v>
      </c>
      <c r="I141" s="33">
        <v>148</v>
      </c>
      <c r="J141" s="33">
        <v>41</v>
      </c>
    </row>
    <row r="142" spans="1:10" ht="15" x14ac:dyDescent="0.25">
      <c r="B142" s="23" t="s">
        <v>154</v>
      </c>
      <c r="C142" s="33">
        <v>201</v>
      </c>
      <c r="D142" s="33">
        <v>452</v>
      </c>
      <c r="E142" s="33">
        <v>0</v>
      </c>
      <c r="F142" s="33">
        <v>123</v>
      </c>
      <c r="G142" s="33">
        <v>45</v>
      </c>
      <c r="H142" s="33">
        <v>102</v>
      </c>
      <c r="I142" s="33">
        <v>74</v>
      </c>
      <c r="J142" s="33">
        <v>1</v>
      </c>
    </row>
    <row r="143" spans="1:10" ht="15" x14ac:dyDescent="0.25">
      <c r="B143" s="23" t="s">
        <v>155</v>
      </c>
      <c r="C143" s="33">
        <v>9004</v>
      </c>
      <c r="D143" s="33">
        <v>4447</v>
      </c>
      <c r="E143" s="33">
        <v>3168</v>
      </c>
      <c r="F143" s="33">
        <v>1039</v>
      </c>
      <c r="G143" s="33">
        <v>331</v>
      </c>
      <c r="H143" s="33">
        <v>1008</v>
      </c>
      <c r="I143" s="33">
        <v>145</v>
      </c>
      <c r="J143" s="33">
        <v>38</v>
      </c>
    </row>
    <row r="144" spans="1:10" ht="15" x14ac:dyDescent="0.25">
      <c r="B144" s="23" t="s">
        <v>156</v>
      </c>
      <c r="C144" s="33">
        <v>3128</v>
      </c>
      <c r="D144" s="33">
        <v>2946</v>
      </c>
      <c r="E144" s="33">
        <v>2331</v>
      </c>
      <c r="F144" s="33">
        <v>616</v>
      </c>
      <c r="G144" s="33">
        <v>137</v>
      </c>
      <c r="H144" s="33">
        <v>630</v>
      </c>
      <c r="I144" s="33">
        <v>224</v>
      </c>
      <c r="J144" s="33">
        <v>13</v>
      </c>
    </row>
    <row r="145" spans="1:10" ht="15" x14ac:dyDescent="0.25">
      <c r="B145" s="23" t="s">
        <v>157</v>
      </c>
      <c r="C145" s="33">
        <v>6911</v>
      </c>
      <c r="D145" s="33">
        <v>2521</v>
      </c>
      <c r="E145" s="33">
        <v>472</v>
      </c>
      <c r="F145" s="33">
        <v>1306</v>
      </c>
      <c r="G145" s="33">
        <v>339</v>
      </c>
      <c r="H145" s="33">
        <v>493</v>
      </c>
      <c r="I145" s="33">
        <v>70</v>
      </c>
      <c r="J145" s="33">
        <v>67</v>
      </c>
    </row>
    <row r="146" spans="1:10" ht="15" x14ac:dyDescent="0.25">
      <c r="B146" s="23" t="s">
        <v>158</v>
      </c>
      <c r="C146" s="33">
        <v>11557</v>
      </c>
      <c r="D146" s="33">
        <v>3867</v>
      </c>
      <c r="E146" s="33">
        <v>1793</v>
      </c>
      <c r="F146" s="33">
        <v>1662</v>
      </c>
      <c r="G146" s="33">
        <v>401</v>
      </c>
      <c r="H146" s="33">
        <v>896</v>
      </c>
      <c r="I146" s="33">
        <v>127</v>
      </c>
      <c r="J146" s="33">
        <v>121</v>
      </c>
    </row>
    <row r="147" spans="1:10" ht="15" x14ac:dyDescent="0.25">
      <c r="B147" s="23" t="s">
        <v>159</v>
      </c>
      <c r="C147" s="33">
        <v>10478</v>
      </c>
      <c r="D147" s="33">
        <v>3121</v>
      </c>
      <c r="E147" s="33">
        <v>1040</v>
      </c>
      <c r="F147" s="33">
        <v>1711</v>
      </c>
      <c r="G147" s="33">
        <v>409</v>
      </c>
      <c r="H147" s="33">
        <v>385</v>
      </c>
      <c r="I147" s="33">
        <v>69</v>
      </c>
      <c r="J147" s="33">
        <v>26</v>
      </c>
    </row>
    <row r="148" spans="1:10" ht="15" x14ac:dyDescent="0.25">
      <c r="B148" s="23" t="s">
        <v>160</v>
      </c>
      <c r="C148" s="33">
        <v>87809</v>
      </c>
      <c r="D148" s="33">
        <v>5044</v>
      </c>
      <c r="E148" s="33">
        <v>2116</v>
      </c>
      <c r="F148" s="33">
        <v>1360</v>
      </c>
      <c r="G148" s="33">
        <v>714</v>
      </c>
      <c r="H148" s="33">
        <v>1298</v>
      </c>
      <c r="I148" s="33">
        <v>252</v>
      </c>
      <c r="J148" s="33">
        <v>717</v>
      </c>
    </row>
    <row r="150" spans="1:10" x14ac:dyDescent="0.2">
      <c r="B150" s="23" t="s">
        <v>133</v>
      </c>
      <c r="C150" s="23" t="s">
        <v>36</v>
      </c>
      <c r="D150" s="23" t="s">
        <v>37</v>
      </c>
      <c r="E150" s="23" t="s">
        <v>38</v>
      </c>
      <c r="F150" s="23" t="s">
        <v>39</v>
      </c>
      <c r="G150" s="23" t="s">
        <v>131</v>
      </c>
      <c r="H150" s="23" t="s">
        <v>132</v>
      </c>
      <c r="I150" s="23" t="s">
        <v>40</v>
      </c>
      <c r="J150" s="23" t="s">
        <v>41</v>
      </c>
    </row>
    <row r="151" spans="1:10" ht="15" x14ac:dyDescent="0.25">
      <c r="A151" s="17">
        <v>2012</v>
      </c>
      <c r="B151" s="23" t="s">
        <v>0</v>
      </c>
      <c r="C151" s="33">
        <v>1614939</v>
      </c>
      <c r="D151" s="33">
        <v>314165</v>
      </c>
      <c r="E151" s="33">
        <v>404383</v>
      </c>
      <c r="F151" s="33">
        <v>64774</v>
      </c>
      <c r="G151" s="33">
        <v>30563</v>
      </c>
      <c r="H151" s="33">
        <v>125594</v>
      </c>
      <c r="I151" s="33">
        <v>21497</v>
      </c>
      <c r="J151" s="33">
        <v>7458</v>
      </c>
    </row>
    <row r="152" spans="1:10" ht="15" x14ac:dyDescent="0.25">
      <c r="B152" s="23" t="s">
        <v>149</v>
      </c>
      <c r="C152" s="33">
        <v>185545</v>
      </c>
      <c r="D152" s="33">
        <v>40645</v>
      </c>
      <c r="E152" s="33">
        <v>17826</v>
      </c>
      <c r="F152" s="33">
        <v>12136</v>
      </c>
      <c r="G152" s="33">
        <v>3649</v>
      </c>
      <c r="H152" s="33">
        <v>9234</v>
      </c>
      <c r="I152" s="33">
        <v>1481</v>
      </c>
      <c r="J152" s="33">
        <v>837</v>
      </c>
    </row>
    <row r="153" spans="1:10" ht="15" x14ac:dyDescent="0.25">
      <c r="B153" s="23" t="s">
        <v>150</v>
      </c>
      <c r="C153" s="33">
        <v>10816</v>
      </c>
      <c r="D153" s="33">
        <v>2986</v>
      </c>
      <c r="E153" s="33">
        <v>439</v>
      </c>
      <c r="F153" s="33">
        <v>1049</v>
      </c>
      <c r="G153" s="33">
        <v>288</v>
      </c>
      <c r="H153" s="33">
        <v>397</v>
      </c>
      <c r="I153" s="33">
        <v>54</v>
      </c>
      <c r="J153" s="33">
        <v>67</v>
      </c>
    </row>
    <row r="154" spans="1:10" ht="15" x14ac:dyDescent="0.25">
      <c r="B154" s="23" t="s">
        <v>151</v>
      </c>
      <c r="C154" s="33">
        <v>19219</v>
      </c>
      <c r="D154" s="33">
        <v>4480</v>
      </c>
      <c r="E154" s="33">
        <v>2892</v>
      </c>
      <c r="F154" s="33">
        <v>613</v>
      </c>
      <c r="G154" s="33">
        <v>669</v>
      </c>
      <c r="H154" s="33">
        <v>1576</v>
      </c>
      <c r="I154" s="33">
        <v>102</v>
      </c>
      <c r="J154" s="33">
        <v>38</v>
      </c>
    </row>
    <row r="155" spans="1:10" ht="15" x14ac:dyDescent="0.25">
      <c r="B155" s="23" t="s">
        <v>152</v>
      </c>
      <c r="C155" s="33">
        <v>19430</v>
      </c>
      <c r="D155" s="33">
        <v>5482</v>
      </c>
      <c r="E155" s="33">
        <v>1410</v>
      </c>
      <c r="F155" s="33">
        <v>2103</v>
      </c>
      <c r="G155" s="33">
        <v>406</v>
      </c>
      <c r="H155" s="33">
        <v>1411</v>
      </c>
      <c r="I155" s="33">
        <v>143</v>
      </c>
      <c r="J155" s="33">
        <v>86</v>
      </c>
    </row>
    <row r="156" spans="1:10" ht="15" x14ac:dyDescent="0.25">
      <c r="B156" s="23" t="s">
        <v>153</v>
      </c>
      <c r="C156" s="33">
        <v>8160</v>
      </c>
      <c r="D156" s="33">
        <v>4093</v>
      </c>
      <c r="E156" s="33">
        <v>2121</v>
      </c>
      <c r="F156" s="33">
        <v>1149</v>
      </c>
      <c r="G156" s="33">
        <v>359</v>
      </c>
      <c r="H156" s="33">
        <v>1031</v>
      </c>
      <c r="I156" s="33">
        <v>155</v>
      </c>
      <c r="J156" s="33">
        <v>46</v>
      </c>
    </row>
    <row r="157" spans="1:10" ht="15" x14ac:dyDescent="0.25">
      <c r="B157" s="23" t="s">
        <v>154</v>
      </c>
      <c r="C157" s="33">
        <v>205</v>
      </c>
      <c r="D157" s="33">
        <v>469</v>
      </c>
      <c r="E157" s="33">
        <v>0</v>
      </c>
      <c r="F157" s="33">
        <v>127</v>
      </c>
      <c r="G157" s="33">
        <v>35</v>
      </c>
      <c r="H157" s="33">
        <v>98</v>
      </c>
      <c r="I157" s="33">
        <v>84</v>
      </c>
      <c r="J157" s="33">
        <v>1</v>
      </c>
    </row>
    <row r="158" spans="1:10" ht="15" x14ac:dyDescent="0.25">
      <c r="B158" s="23" t="s">
        <v>155</v>
      </c>
      <c r="C158" s="33">
        <v>8972</v>
      </c>
      <c r="D158" s="33">
        <v>4627</v>
      </c>
      <c r="E158" s="33">
        <v>3105</v>
      </c>
      <c r="F158" s="33">
        <v>1007</v>
      </c>
      <c r="G158" s="33">
        <v>261</v>
      </c>
      <c r="H158" s="33">
        <v>1024</v>
      </c>
      <c r="I158" s="33">
        <v>148</v>
      </c>
      <c r="J158" s="33">
        <v>40</v>
      </c>
    </row>
    <row r="159" spans="1:10" ht="15" x14ac:dyDescent="0.25">
      <c r="B159" s="23" t="s">
        <v>156</v>
      </c>
      <c r="C159" s="33">
        <v>3172</v>
      </c>
      <c r="D159" s="33">
        <v>3283</v>
      </c>
      <c r="E159" s="33">
        <v>2287</v>
      </c>
      <c r="F159" s="33">
        <v>338</v>
      </c>
      <c r="G159" s="33">
        <v>116</v>
      </c>
      <c r="H159" s="33">
        <v>623</v>
      </c>
      <c r="I159" s="33">
        <v>255</v>
      </c>
      <c r="J159" s="33">
        <v>15</v>
      </c>
    </row>
    <row r="160" spans="1:10" ht="15" x14ac:dyDescent="0.25">
      <c r="B160" s="23" t="s">
        <v>157</v>
      </c>
      <c r="C160" s="33">
        <v>6884</v>
      </c>
      <c r="D160" s="33">
        <v>2641</v>
      </c>
      <c r="E160" s="33">
        <v>475</v>
      </c>
      <c r="F160" s="33">
        <v>1266</v>
      </c>
      <c r="G160" s="33">
        <v>274</v>
      </c>
      <c r="H160" s="33">
        <v>485</v>
      </c>
      <c r="I160" s="33">
        <v>68</v>
      </c>
      <c r="J160" s="33">
        <v>63</v>
      </c>
    </row>
    <row r="161" spans="1:10" ht="15" x14ac:dyDescent="0.25">
      <c r="B161" s="23" t="s">
        <v>158</v>
      </c>
      <c r="C161" s="33">
        <v>11477</v>
      </c>
      <c r="D161" s="33">
        <v>4010</v>
      </c>
      <c r="E161" s="33">
        <v>1829</v>
      </c>
      <c r="F161" s="33">
        <v>1644</v>
      </c>
      <c r="G161" s="33">
        <v>288</v>
      </c>
      <c r="H161" s="33">
        <v>926</v>
      </c>
      <c r="I161" s="33">
        <v>138</v>
      </c>
      <c r="J161" s="33">
        <v>125</v>
      </c>
    </row>
    <row r="162" spans="1:10" ht="15" x14ac:dyDescent="0.25">
      <c r="B162" s="23" t="s">
        <v>159</v>
      </c>
      <c r="C162" s="33">
        <v>10244</v>
      </c>
      <c r="D162" s="33">
        <v>3400</v>
      </c>
      <c r="E162" s="33">
        <v>1169</v>
      </c>
      <c r="F162" s="33">
        <v>1514</v>
      </c>
      <c r="G162" s="33">
        <v>329</v>
      </c>
      <c r="H162" s="33">
        <v>379</v>
      </c>
      <c r="I162" s="33">
        <v>75</v>
      </c>
      <c r="J162" s="33">
        <v>31</v>
      </c>
    </row>
    <row r="163" spans="1:10" ht="15" x14ac:dyDescent="0.25">
      <c r="B163" s="23" t="s">
        <v>160</v>
      </c>
      <c r="C163" s="33">
        <v>86966</v>
      </c>
      <c r="D163" s="33">
        <v>5174</v>
      </c>
      <c r="E163" s="33">
        <v>2099</v>
      </c>
      <c r="F163" s="33">
        <v>1326</v>
      </c>
      <c r="G163" s="33">
        <v>624</v>
      </c>
      <c r="H163" s="33">
        <v>1284</v>
      </c>
      <c r="I163" s="33">
        <v>259</v>
      </c>
      <c r="J163" s="33">
        <v>325</v>
      </c>
    </row>
    <row r="165" spans="1:10" x14ac:dyDescent="0.2">
      <c r="B165" s="23" t="s">
        <v>133</v>
      </c>
      <c r="C165" s="23" t="s">
        <v>36</v>
      </c>
      <c r="D165" s="23" t="s">
        <v>37</v>
      </c>
      <c r="E165" s="23" t="s">
        <v>38</v>
      </c>
      <c r="F165" s="23" t="s">
        <v>39</v>
      </c>
      <c r="G165" s="23" t="s">
        <v>131</v>
      </c>
      <c r="H165" s="23" t="s">
        <v>132</v>
      </c>
      <c r="I165" s="23" t="s">
        <v>40</v>
      </c>
      <c r="J165" s="23" t="s">
        <v>41</v>
      </c>
    </row>
    <row r="166" spans="1:10" ht="15" x14ac:dyDescent="0.25">
      <c r="A166" s="17">
        <v>2011</v>
      </c>
      <c r="B166" s="23" t="s">
        <v>0</v>
      </c>
      <c r="C166" s="33">
        <v>1598333</v>
      </c>
      <c r="D166" s="33">
        <v>332472</v>
      </c>
      <c r="E166" s="33">
        <v>399172</v>
      </c>
      <c r="F166" s="33">
        <v>61349</v>
      </c>
      <c r="G166" s="33">
        <v>25147</v>
      </c>
      <c r="H166" s="33">
        <v>127007</v>
      </c>
      <c r="I166" s="33">
        <v>22211</v>
      </c>
      <c r="J166" s="33">
        <v>7445</v>
      </c>
    </row>
    <row r="167" spans="1:10" ht="15" x14ac:dyDescent="0.25">
      <c r="B167" s="23" t="s">
        <v>149</v>
      </c>
      <c r="C167" s="33">
        <v>183616</v>
      </c>
      <c r="D167" s="33">
        <v>43153</v>
      </c>
      <c r="E167" s="33">
        <v>17714</v>
      </c>
      <c r="F167" s="33">
        <v>11573</v>
      </c>
      <c r="G167" s="33">
        <v>2790</v>
      </c>
      <c r="H167" s="33">
        <v>9327</v>
      </c>
      <c r="I167" s="33">
        <v>1547</v>
      </c>
      <c r="J167" s="33">
        <v>672</v>
      </c>
    </row>
    <row r="168" spans="1:10" ht="15" x14ac:dyDescent="0.25">
      <c r="B168" s="23" t="s">
        <v>150</v>
      </c>
      <c r="C168" s="33">
        <v>10799</v>
      </c>
      <c r="D168" s="33">
        <v>3048</v>
      </c>
      <c r="E168" s="33">
        <v>442</v>
      </c>
      <c r="F168" s="33">
        <v>1028</v>
      </c>
      <c r="G168" s="33">
        <v>236</v>
      </c>
      <c r="H168" s="33">
        <v>398</v>
      </c>
      <c r="I168" s="33">
        <v>63</v>
      </c>
      <c r="J168" s="33">
        <v>65</v>
      </c>
    </row>
    <row r="169" spans="1:10" ht="15" x14ac:dyDescent="0.25">
      <c r="B169" s="23" t="s">
        <v>151</v>
      </c>
      <c r="C169" s="33">
        <v>19143</v>
      </c>
      <c r="D169" s="33">
        <v>4669</v>
      </c>
      <c r="E169" s="33">
        <v>2893</v>
      </c>
      <c r="F169" s="33">
        <v>593</v>
      </c>
      <c r="G169" s="33">
        <v>569</v>
      </c>
      <c r="H169" s="33">
        <v>1579</v>
      </c>
      <c r="I169" s="33">
        <v>109</v>
      </c>
      <c r="J169" s="33">
        <v>58</v>
      </c>
    </row>
    <row r="170" spans="1:10" ht="15" x14ac:dyDescent="0.25">
      <c r="B170" s="23" t="s">
        <v>152</v>
      </c>
      <c r="C170" s="33">
        <v>19360</v>
      </c>
      <c r="D170" s="33">
        <v>5828</v>
      </c>
      <c r="E170" s="33">
        <v>1416</v>
      </c>
      <c r="F170" s="33">
        <v>2006</v>
      </c>
      <c r="G170" s="33">
        <v>293</v>
      </c>
      <c r="H170" s="33">
        <v>1424</v>
      </c>
      <c r="I170" s="33">
        <v>150</v>
      </c>
      <c r="J170" s="33">
        <v>29</v>
      </c>
    </row>
    <row r="171" spans="1:10" ht="15" x14ac:dyDescent="0.25">
      <c r="B171" s="23" t="s">
        <v>153</v>
      </c>
      <c r="C171" s="33">
        <v>7827</v>
      </c>
      <c r="D171" s="33">
        <v>4595</v>
      </c>
      <c r="E171" s="33">
        <v>2102</v>
      </c>
      <c r="F171" s="33">
        <v>984</v>
      </c>
      <c r="G171" s="33">
        <v>265</v>
      </c>
      <c r="H171" s="33">
        <v>1025</v>
      </c>
      <c r="I171" s="33">
        <v>162</v>
      </c>
      <c r="J171" s="33">
        <v>37</v>
      </c>
    </row>
    <row r="172" spans="1:10" ht="15" x14ac:dyDescent="0.25">
      <c r="B172" s="23" t="s">
        <v>154</v>
      </c>
      <c r="C172" s="33">
        <v>202</v>
      </c>
      <c r="D172" s="33">
        <v>488</v>
      </c>
      <c r="E172" s="33">
        <v>0</v>
      </c>
      <c r="F172" s="33">
        <v>126</v>
      </c>
      <c r="G172" s="33">
        <v>22</v>
      </c>
      <c r="H172" s="33">
        <v>101</v>
      </c>
      <c r="I172" s="33">
        <v>84</v>
      </c>
      <c r="J172" s="33">
        <v>1</v>
      </c>
    </row>
    <row r="173" spans="1:10" ht="15" x14ac:dyDescent="0.25">
      <c r="B173" s="23" t="s">
        <v>155</v>
      </c>
      <c r="C173" s="33">
        <v>8843</v>
      </c>
      <c r="D173" s="33">
        <v>4816</v>
      </c>
      <c r="E173" s="33">
        <v>3020</v>
      </c>
      <c r="F173" s="33">
        <v>988</v>
      </c>
      <c r="G173" s="33">
        <v>196</v>
      </c>
      <c r="H173" s="33">
        <v>1042</v>
      </c>
      <c r="I173" s="33">
        <v>157</v>
      </c>
      <c r="J173" s="33">
        <v>38</v>
      </c>
    </row>
    <row r="174" spans="1:10" ht="15" x14ac:dyDescent="0.25">
      <c r="B174" s="23" t="s">
        <v>156</v>
      </c>
      <c r="C174" s="33">
        <v>3156</v>
      </c>
      <c r="D174" s="33">
        <v>3366</v>
      </c>
      <c r="E174" s="33">
        <v>2221</v>
      </c>
      <c r="F174" s="33">
        <v>341</v>
      </c>
      <c r="G174" s="33">
        <v>90</v>
      </c>
      <c r="H174" s="33">
        <v>655</v>
      </c>
      <c r="I174" s="33">
        <v>268</v>
      </c>
      <c r="J174" s="33">
        <v>23</v>
      </c>
    </row>
    <row r="175" spans="1:10" ht="15" x14ac:dyDescent="0.25">
      <c r="B175" s="23" t="s">
        <v>157</v>
      </c>
      <c r="C175" s="33">
        <v>6795</v>
      </c>
      <c r="D175" s="33">
        <v>2788</v>
      </c>
      <c r="E175" s="33">
        <v>475</v>
      </c>
      <c r="F175" s="33">
        <v>1222</v>
      </c>
      <c r="G175" s="33">
        <v>214</v>
      </c>
      <c r="H175" s="33">
        <v>496</v>
      </c>
      <c r="I175" s="33">
        <v>67</v>
      </c>
      <c r="J175" s="33">
        <v>37</v>
      </c>
    </row>
    <row r="176" spans="1:10" ht="15" x14ac:dyDescent="0.25">
      <c r="B176" s="23" t="s">
        <v>158</v>
      </c>
      <c r="C176" s="33">
        <v>11286</v>
      </c>
      <c r="D176" s="33">
        <v>4291</v>
      </c>
      <c r="E176" s="33">
        <v>1857</v>
      </c>
      <c r="F176" s="33">
        <v>1674</v>
      </c>
      <c r="G176" s="33">
        <v>184</v>
      </c>
      <c r="H176" s="33">
        <v>946</v>
      </c>
      <c r="I176" s="33">
        <v>139</v>
      </c>
      <c r="J176" s="33">
        <v>97</v>
      </c>
    </row>
    <row r="177" spans="1:10" ht="15" x14ac:dyDescent="0.25">
      <c r="B177" s="23" t="s">
        <v>159</v>
      </c>
      <c r="C177" s="33">
        <v>10073</v>
      </c>
      <c r="D177" s="33">
        <v>3787</v>
      </c>
      <c r="E177" s="33">
        <v>1216</v>
      </c>
      <c r="F177" s="33">
        <v>1364</v>
      </c>
      <c r="G177" s="33">
        <v>242</v>
      </c>
      <c r="H177" s="33">
        <v>398</v>
      </c>
      <c r="I177" s="33">
        <v>70</v>
      </c>
      <c r="J177" s="33">
        <v>29</v>
      </c>
    </row>
    <row r="178" spans="1:10" ht="15" x14ac:dyDescent="0.25">
      <c r="B178" s="23" t="s">
        <v>160</v>
      </c>
      <c r="C178" s="33">
        <v>86132</v>
      </c>
      <c r="D178" s="33">
        <v>5477</v>
      </c>
      <c r="E178" s="33">
        <v>2072</v>
      </c>
      <c r="F178" s="33">
        <v>1247</v>
      </c>
      <c r="G178" s="33">
        <v>479</v>
      </c>
      <c r="H178" s="33">
        <v>1263</v>
      </c>
      <c r="I178" s="33">
        <v>278</v>
      </c>
      <c r="J178" s="33">
        <v>258</v>
      </c>
    </row>
    <row r="180" spans="1:10" x14ac:dyDescent="0.2">
      <c r="B180" s="23" t="s">
        <v>133</v>
      </c>
      <c r="C180" s="23" t="s">
        <v>36</v>
      </c>
      <c r="D180" s="23" t="s">
        <v>37</v>
      </c>
      <c r="E180" s="23" t="s">
        <v>38</v>
      </c>
      <c r="F180" s="23" t="s">
        <v>39</v>
      </c>
      <c r="G180" s="23" t="s">
        <v>131</v>
      </c>
      <c r="H180" s="23" t="s">
        <v>132</v>
      </c>
      <c r="I180" s="23" t="s">
        <v>40</v>
      </c>
      <c r="J180" s="23" t="s">
        <v>41</v>
      </c>
    </row>
    <row r="181" spans="1:10" ht="15" x14ac:dyDescent="0.25">
      <c r="A181" s="17">
        <v>2010</v>
      </c>
      <c r="B181" s="23" t="s">
        <v>0</v>
      </c>
      <c r="C181" s="33">
        <v>1581858</v>
      </c>
      <c r="D181" s="33">
        <v>345885</v>
      </c>
      <c r="E181" s="33">
        <v>394181</v>
      </c>
      <c r="F181" s="33">
        <v>58523</v>
      </c>
      <c r="G181" s="33">
        <v>20071</v>
      </c>
      <c r="H181" s="33">
        <v>128531</v>
      </c>
      <c r="I181" s="33">
        <v>22829</v>
      </c>
      <c r="J181" s="33">
        <v>6623</v>
      </c>
    </row>
    <row r="182" spans="1:10" ht="15" x14ac:dyDescent="0.25">
      <c r="B182" s="23" t="s">
        <v>149</v>
      </c>
      <c r="C182" s="33">
        <v>182152</v>
      </c>
      <c r="D182" s="33">
        <v>44930</v>
      </c>
      <c r="E182" s="33">
        <v>17642</v>
      </c>
      <c r="F182" s="33">
        <v>10963</v>
      </c>
      <c r="G182" s="33">
        <v>2032</v>
      </c>
      <c r="H182" s="33">
        <v>9386</v>
      </c>
      <c r="I182" s="33">
        <v>1602</v>
      </c>
      <c r="J182" s="33">
        <v>576</v>
      </c>
    </row>
    <row r="183" spans="1:10" ht="15" x14ac:dyDescent="0.25">
      <c r="B183" s="23" t="s">
        <v>150</v>
      </c>
      <c r="C183" s="33">
        <v>10746</v>
      </c>
      <c r="D183" s="33">
        <v>3174</v>
      </c>
      <c r="E183" s="33">
        <v>438</v>
      </c>
      <c r="F183" s="33">
        <v>1034</v>
      </c>
      <c r="G183" s="33">
        <v>134</v>
      </c>
      <c r="H183" s="33">
        <v>399</v>
      </c>
      <c r="I183" s="33">
        <v>66</v>
      </c>
      <c r="J183" s="33">
        <v>56</v>
      </c>
    </row>
    <row r="184" spans="1:10" ht="15" x14ac:dyDescent="0.25">
      <c r="B184" s="23" t="s">
        <v>151</v>
      </c>
      <c r="C184" s="33">
        <v>19093</v>
      </c>
      <c r="D184" s="33">
        <v>4813</v>
      </c>
      <c r="E184" s="33">
        <v>2906</v>
      </c>
      <c r="F184" s="33">
        <v>572</v>
      </c>
      <c r="G184" s="33">
        <v>486</v>
      </c>
      <c r="H184" s="33">
        <v>1599</v>
      </c>
      <c r="I184" s="33">
        <v>113</v>
      </c>
      <c r="J184" s="33">
        <v>23</v>
      </c>
    </row>
    <row r="185" spans="1:10" ht="15" x14ac:dyDescent="0.25">
      <c r="B185" s="23" t="s">
        <v>152</v>
      </c>
      <c r="C185" s="33">
        <v>19349</v>
      </c>
      <c r="D185" s="33">
        <v>6043</v>
      </c>
      <c r="E185" s="33">
        <v>1397</v>
      </c>
      <c r="F185" s="33">
        <v>1938</v>
      </c>
      <c r="G185" s="33">
        <v>207</v>
      </c>
      <c r="H185" s="33">
        <v>1429</v>
      </c>
      <c r="I185" s="33">
        <v>162</v>
      </c>
      <c r="J185" s="33">
        <v>33</v>
      </c>
    </row>
    <row r="186" spans="1:10" ht="15" x14ac:dyDescent="0.25">
      <c r="B186" s="23" t="s">
        <v>153</v>
      </c>
      <c r="C186" s="33">
        <v>7679</v>
      </c>
      <c r="D186" s="33">
        <v>4783</v>
      </c>
      <c r="E186" s="33">
        <v>2099</v>
      </c>
      <c r="F186" s="33">
        <v>965</v>
      </c>
      <c r="G186" s="33">
        <v>186</v>
      </c>
      <c r="H186" s="33">
        <v>1053</v>
      </c>
      <c r="I186" s="33">
        <v>173</v>
      </c>
      <c r="J186" s="33">
        <v>26</v>
      </c>
    </row>
    <row r="187" spans="1:10" ht="15" x14ac:dyDescent="0.25">
      <c r="B187" s="23" t="s">
        <v>154</v>
      </c>
      <c r="C187" s="33">
        <v>204</v>
      </c>
      <c r="D187" s="33">
        <v>495</v>
      </c>
      <c r="E187" s="33">
        <v>0</v>
      </c>
      <c r="F187" s="33">
        <v>129</v>
      </c>
      <c r="G187" s="33">
        <v>16</v>
      </c>
      <c r="H187" s="33">
        <v>97</v>
      </c>
      <c r="I187" s="33">
        <v>84</v>
      </c>
      <c r="J187" s="33">
        <v>1</v>
      </c>
    </row>
    <row r="188" spans="1:10" ht="15" x14ac:dyDescent="0.25">
      <c r="B188" s="23" t="s">
        <v>155</v>
      </c>
      <c r="C188" s="33">
        <v>8749</v>
      </c>
      <c r="D188" s="33">
        <v>4952</v>
      </c>
      <c r="E188" s="33">
        <v>2937</v>
      </c>
      <c r="F188" s="33">
        <v>924</v>
      </c>
      <c r="G188" s="33">
        <v>136</v>
      </c>
      <c r="H188" s="33">
        <v>1063</v>
      </c>
      <c r="I188" s="33">
        <v>160</v>
      </c>
      <c r="J188" s="33">
        <v>61</v>
      </c>
    </row>
    <row r="189" spans="1:10" ht="15" x14ac:dyDescent="0.25">
      <c r="B189" s="23" t="s">
        <v>156</v>
      </c>
      <c r="C189" s="33">
        <v>3088</v>
      </c>
      <c r="D189" s="33">
        <v>3465</v>
      </c>
      <c r="E189" s="33">
        <v>2222</v>
      </c>
      <c r="F189" s="33">
        <v>328</v>
      </c>
      <c r="G189" s="33">
        <v>66</v>
      </c>
      <c r="H189" s="33">
        <v>661</v>
      </c>
      <c r="I189" s="33">
        <v>274</v>
      </c>
      <c r="J189" s="33">
        <v>19</v>
      </c>
    </row>
    <row r="190" spans="1:10" ht="15" x14ac:dyDescent="0.25">
      <c r="B190" s="23" t="s">
        <v>157</v>
      </c>
      <c r="C190" s="33">
        <v>6725</v>
      </c>
      <c r="D190" s="33">
        <v>3098</v>
      </c>
      <c r="E190" s="33">
        <v>476</v>
      </c>
      <c r="F190" s="33">
        <v>958</v>
      </c>
      <c r="G190" s="33">
        <v>129</v>
      </c>
      <c r="H190" s="33">
        <v>509</v>
      </c>
      <c r="I190" s="33">
        <v>65</v>
      </c>
      <c r="J190" s="33">
        <v>52</v>
      </c>
    </row>
    <row r="191" spans="1:10" ht="15" x14ac:dyDescent="0.25">
      <c r="B191" s="23" t="s">
        <v>158</v>
      </c>
      <c r="C191" s="33">
        <v>11202</v>
      </c>
      <c r="D191" s="33">
        <v>4388</v>
      </c>
      <c r="E191" s="33">
        <v>1865</v>
      </c>
      <c r="F191" s="33">
        <v>1692</v>
      </c>
      <c r="G191" s="33">
        <v>142</v>
      </c>
      <c r="H191" s="33">
        <v>943</v>
      </c>
      <c r="I191" s="33">
        <v>144</v>
      </c>
      <c r="J191" s="33">
        <v>80</v>
      </c>
    </row>
    <row r="192" spans="1:10" ht="15" x14ac:dyDescent="0.25">
      <c r="B192" s="23" t="s">
        <v>159</v>
      </c>
      <c r="C192" s="33">
        <v>9901</v>
      </c>
      <c r="D192" s="33">
        <v>3986</v>
      </c>
      <c r="E192" s="33">
        <v>1230</v>
      </c>
      <c r="F192" s="33">
        <v>1244</v>
      </c>
      <c r="G192" s="33">
        <v>173</v>
      </c>
      <c r="H192" s="33">
        <v>401</v>
      </c>
      <c r="I192" s="33">
        <v>77</v>
      </c>
      <c r="J192" s="33">
        <v>74</v>
      </c>
    </row>
    <row r="193" spans="1:10" ht="15" x14ac:dyDescent="0.25">
      <c r="B193" s="23" t="s">
        <v>160</v>
      </c>
      <c r="C193" s="33">
        <v>85416</v>
      </c>
      <c r="D193" s="33">
        <v>5733</v>
      </c>
      <c r="E193" s="33">
        <v>2072</v>
      </c>
      <c r="F193" s="33">
        <v>1179</v>
      </c>
      <c r="G193" s="33">
        <v>357</v>
      </c>
      <c r="H193" s="33">
        <v>1232</v>
      </c>
      <c r="I193" s="33">
        <v>284</v>
      </c>
      <c r="J193" s="33">
        <v>151</v>
      </c>
    </row>
    <row r="195" spans="1:10" ht="15" x14ac:dyDescent="0.25">
      <c r="A195" s="18" t="s">
        <v>166</v>
      </c>
    </row>
    <row r="196" spans="1:10" x14ac:dyDescent="0.2">
      <c r="A196" s="17" t="s">
        <v>167</v>
      </c>
    </row>
    <row r="197" spans="1:10" x14ac:dyDescent="0.2">
      <c r="B197" s="23" t="s">
        <v>133</v>
      </c>
      <c r="C197" s="23" t="s">
        <v>36</v>
      </c>
      <c r="D197" s="23" t="s">
        <v>37</v>
      </c>
      <c r="E197" s="23" t="s">
        <v>38</v>
      </c>
      <c r="F197" s="23" t="s">
        <v>39</v>
      </c>
      <c r="G197" s="23" t="s">
        <v>131</v>
      </c>
      <c r="H197" s="23" t="s">
        <v>132</v>
      </c>
      <c r="I197" s="23" t="s">
        <v>40</v>
      </c>
      <c r="J197" s="23" t="s">
        <v>41</v>
      </c>
    </row>
    <row r="198" spans="1:10" ht="15" x14ac:dyDescent="0.25">
      <c r="A198" s="17">
        <v>1990</v>
      </c>
      <c r="B198" s="23" t="s">
        <v>0</v>
      </c>
      <c r="C198" s="33">
        <v>1018103</v>
      </c>
      <c r="D198" s="33">
        <v>783872</v>
      </c>
      <c r="E198" s="33">
        <v>152076</v>
      </c>
      <c r="F198" s="33">
        <v>44340</v>
      </c>
      <c r="G198" s="33">
        <v>0</v>
      </c>
      <c r="H198" s="33">
        <v>128374</v>
      </c>
      <c r="I198" s="33">
        <v>117876</v>
      </c>
      <c r="J198" s="33">
        <v>958</v>
      </c>
    </row>
    <row r="199" spans="1:10" ht="15" x14ac:dyDescent="0.25">
      <c r="B199" s="23" t="s">
        <v>149</v>
      </c>
      <c r="C199" s="33">
        <v>122413</v>
      </c>
      <c r="D199" s="33">
        <v>94559</v>
      </c>
      <c r="E199" s="33">
        <v>3043</v>
      </c>
      <c r="F199" s="33">
        <v>5956</v>
      </c>
      <c r="G199" s="33">
        <v>0</v>
      </c>
      <c r="H199" s="33">
        <v>9639</v>
      </c>
      <c r="I199" s="33">
        <v>3862</v>
      </c>
      <c r="J199" s="33">
        <v>173</v>
      </c>
    </row>
    <row r="200" spans="1:10" ht="15" x14ac:dyDescent="0.25">
      <c r="B200" s="23" t="s">
        <v>150</v>
      </c>
      <c r="C200" s="33">
        <v>7387</v>
      </c>
      <c r="D200" s="33">
        <v>5633</v>
      </c>
      <c r="E200" s="33">
        <v>173</v>
      </c>
      <c r="F200" s="33">
        <v>643</v>
      </c>
      <c r="G200" s="33">
        <v>0</v>
      </c>
      <c r="H200" s="33">
        <v>488</v>
      </c>
      <c r="I200" s="33">
        <v>181</v>
      </c>
      <c r="J200" s="33">
        <v>46</v>
      </c>
    </row>
    <row r="201" spans="1:10" ht="15" x14ac:dyDescent="0.25">
      <c r="B201" s="23" t="s">
        <v>151</v>
      </c>
      <c r="C201" s="33">
        <v>13444</v>
      </c>
      <c r="D201" s="33">
        <v>11463</v>
      </c>
      <c r="E201" s="33">
        <v>595</v>
      </c>
      <c r="F201" s="33">
        <v>591</v>
      </c>
      <c r="G201" s="33">
        <v>0</v>
      </c>
      <c r="H201" s="33">
        <v>1777</v>
      </c>
      <c r="I201" s="33">
        <v>354</v>
      </c>
      <c r="J201" s="33">
        <v>11</v>
      </c>
    </row>
    <row r="202" spans="1:10" ht="15" x14ac:dyDescent="0.25">
      <c r="B202" s="23" t="s">
        <v>152</v>
      </c>
      <c r="C202" s="33">
        <v>13544</v>
      </c>
      <c r="D202" s="33">
        <v>11371</v>
      </c>
      <c r="E202" s="33">
        <v>266</v>
      </c>
      <c r="F202" s="33">
        <v>697</v>
      </c>
      <c r="G202" s="33">
        <v>0</v>
      </c>
      <c r="H202" s="33">
        <v>1392</v>
      </c>
      <c r="I202" s="33">
        <v>412</v>
      </c>
      <c r="J202" s="33">
        <v>22</v>
      </c>
    </row>
    <row r="203" spans="1:10" ht="15" x14ac:dyDescent="0.25">
      <c r="B203" s="23" t="s">
        <v>153</v>
      </c>
      <c r="C203" s="33">
        <v>4422</v>
      </c>
      <c r="D203" s="33">
        <v>8160</v>
      </c>
      <c r="E203" s="33">
        <v>284</v>
      </c>
      <c r="F203" s="33">
        <v>672</v>
      </c>
      <c r="G203" s="33">
        <v>0</v>
      </c>
      <c r="H203" s="33">
        <v>842</v>
      </c>
      <c r="I203" s="33">
        <v>285</v>
      </c>
      <c r="J203" s="33">
        <v>9</v>
      </c>
    </row>
    <row r="204" spans="1:10" ht="15" x14ac:dyDescent="0.25">
      <c r="B204" s="23" t="s">
        <v>154</v>
      </c>
      <c r="C204" s="33">
        <v>0</v>
      </c>
      <c r="D204" s="33">
        <v>746</v>
      </c>
      <c r="E204" s="33">
        <v>0</v>
      </c>
      <c r="F204" s="33">
        <v>26</v>
      </c>
      <c r="G204" s="33">
        <v>0</v>
      </c>
      <c r="H204" s="33">
        <v>59</v>
      </c>
      <c r="I204" s="33">
        <v>204</v>
      </c>
      <c r="J204" s="33">
        <v>0</v>
      </c>
    </row>
    <row r="205" spans="1:10" ht="15" x14ac:dyDescent="0.25">
      <c r="B205" s="23" t="s">
        <v>155</v>
      </c>
      <c r="C205" s="33">
        <v>4243</v>
      </c>
      <c r="D205" s="33">
        <v>9619</v>
      </c>
      <c r="E205" s="33">
        <v>614</v>
      </c>
      <c r="F205" s="33">
        <v>464</v>
      </c>
      <c r="G205" s="33">
        <v>0</v>
      </c>
      <c r="H205" s="33">
        <v>1231</v>
      </c>
      <c r="I205" s="33">
        <v>340</v>
      </c>
      <c r="J205" s="33">
        <v>19</v>
      </c>
    </row>
    <row r="206" spans="1:10" ht="15" x14ac:dyDescent="0.25">
      <c r="B206" s="23" t="s">
        <v>156</v>
      </c>
      <c r="C206" s="33">
        <v>1590</v>
      </c>
      <c r="D206" s="33">
        <v>6622</v>
      </c>
      <c r="E206" s="33">
        <v>418</v>
      </c>
      <c r="F206" s="33">
        <v>171</v>
      </c>
      <c r="G206" s="33">
        <v>0</v>
      </c>
      <c r="H206" s="33">
        <v>632</v>
      </c>
      <c r="I206" s="33">
        <v>592</v>
      </c>
      <c r="J206" s="33">
        <v>8</v>
      </c>
    </row>
    <row r="207" spans="1:10" ht="15" x14ac:dyDescent="0.25">
      <c r="B207" s="23" t="s">
        <v>157</v>
      </c>
      <c r="C207" s="33">
        <v>2892</v>
      </c>
      <c r="D207" s="33">
        <v>5838</v>
      </c>
      <c r="E207" s="33">
        <v>97</v>
      </c>
      <c r="F207" s="33">
        <v>517</v>
      </c>
      <c r="G207" s="33">
        <v>0</v>
      </c>
      <c r="H207" s="33">
        <v>575</v>
      </c>
      <c r="I207" s="33">
        <v>138</v>
      </c>
      <c r="J207" s="33">
        <v>7</v>
      </c>
    </row>
    <row r="208" spans="1:10" ht="15" x14ac:dyDescent="0.25">
      <c r="B208" s="23" t="s">
        <v>158</v>
      </c>
      <c r="C208" s="33">
        <v>6597</v>
      </c>
      <c r="D208" s="33">
        <v>10174</v>
      </c>
      <c r="E208" s="33">
        <v>219</v>
      </c>
      <c r="F208" s="33">
        <v>976</v>
      </c>
      <c r="G208" s="33">
        <v>0</v>
      </c>
      <c r="H208" s="33">
        <v>979</v>
      </c>
      <c r="I208" s="33">
        <v>391</v>
      </c>
      <c r="J208" s="33">
        <v>7</v>
      </c>
    </row>
    <row r="209" spans="2:10" ht="15" x14ac:dyDescent="0.25">
      <c r="B209" s="23" t="s">
        <v>159</v>
      </c>
      <c r="C209" s="33">
        <v>6365</v>
      </c>
      <c r="D209" s="33">
        <v>7394</v>
      </c>
      <c r="E209" s="33">
        <v>204</v>
      </c>
      <c r="F209" s="33">
        <v>459</v>
      </c>
      <c r="G209" s="33">
        <v>0</v>
      </c>
      <c r="H209" s="33">
        <v>338</v>
      </c>
      <c r="I209" s="33">
        <v>214</v>
      </c>
      <c r="J209" s="33">
        <v>24</v>
      </c>
    </row>
    <row r="210" spans="2:10" ht="15" x14ac:dyDescent="0.25">
      <c r="B210" s="23" t="s">
        <v>160</v>
      </c>
      <c r="C210" s="33">
        <v>61929</v>
      </c>
      <c r="D210" s="33">
        <v>17539</v>
      </c>
      <c r="E210" s="33">
        <v>173</v>
      </c>
      <c r="F210" s="33">
        <v>740</v>
      </c>
      <c r="G210" s="33">
        <v>0</v>
      </c>
      <c r="H210" s="33">
        <v>1326</v>
      </c>
      <c r="I210" s="33">
        <v>751</v>
      </c>
      <c r="J210" s="33">
        <v>20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26"/>
  <sheetViews>
    <sheetView workbookViewId="0"/>
  </sheetViews>
  <sheetFormatPr defaultColWidth="9.140625" defaultRowHeight="12.75" x14ac:dyDescent="0.2"/>
  <cols>
    <col min="1" max="16384" width="9.140625" style="3"/>
  </cols>
  <sheetData>
    <row r="1" spans="1:1" ht="23.25" x14ac:dyDescent="0.35">
      <c r="A1" s="20" t="s">
        <v>42</v>
      </c>
    </row>
    <row r="3" spans="1:1" x14ac:dyDescent="0.2">
      <c r="A3" s="3" t="s">
        <v>43</v>
      </c>
    </row>
    <row r="5" spans="1:1" x14ac:dyDescent="0.2">
      <c r="A5" s="3" t="s">
        <v>135</v>
      </c>
    </row>
    <row r="7" spans="1:1" s="4" customFormat="1" x14ac:dyDescent="0.2">
      <c r="A7" s="4" t="s">
        <v>31</v>
      </c>
    </row>
    <row r="9" spans="1:1" x14ac:dyDescent="0.2">
      <c r="A9" s="3" t="s">
        <v>136</v>
      </c>
    </row>
    <row r="10" spans="1:1" x14ac:dyDescent="0.2">
      <c r="A10" s="3" t="s">
        <v>44</v>
      </c>
    </row>
    <row r="11" spans="1:1" x14ac:dyDescent="0.2">
      <c r="A11" s="3" t="s">
        <v>137</v>
      </c>
    </row>
    <row r="12" spans="1:1" x14ac:dyDescent="0.2">
      <c r="A12" s="3" t="s">
        <v>138</v>
      </c>
    </row>
    <row r="14" spans="1:1" s="21" customFormat="1" ht="18" x14ac:dyDescent="0.25">
      <c r="A14" s="21" t="s">
        <v>32</v>
      </c>
    </row>
    <row r="16" spans="1:1" s="4" customFormat="1" x14ac:dyDescent="0.2">
      <c r="A16" s="4" t="s">
        <v>1</v>
      </c>
    </row>
    <row r="18" spans="1:1" x14ac:dyDescent="0.2">
      <c r="A18" s="3" t="s">
        <v>42</v>
      </c>
    </row>
    <row r="20" spans="1:1" s="4" customFormat="1" x14ac:dyDescent="0.2">
      <c r="A20" s="4" t="s">
        <v>2</v>
      </c>
    </row>
    <row r="22" spans="1:1" x14ac:dyDescent="0.2">
      <c r="A22" s="3" t="s">
        <v>45</v>
      </c>
    </row>
    <row r="24" spans="1:1" s="4" customFormat="1" x14ac:dyDescent="0.2">
      <c r="A24" s="4" t="s">
        <v>3</v>
      </c>
    </row>
    <row r="26" spans="1:1" x14ac:dyDescent="0.2">
      <c r="A26" s="3" t="s">
        <v>136</v>
      </c>
    </row>
    <row r="27" spans="1:1" x14ac:dyDescent="0.2">
      <c r="A27" s="3" t="s">
        <v>139</v>
      </c>
    </row>
    <row r="29" spans="1:1" s="4" customFormat="1" x14ac:dyDescent="0.2">
      <c r="A29" s="4" t="s">
        <v>4</v>
      </c>
    </row>
    <row r="31" spans="1:1" x14ac:dyDescent="0.2">
      <c r="A31" s="3" t="s">
        <v>46</v>
      </c>
    </row>
    <row r="33" spans="1:1" x14ac:dyDescent="0.2">
      <c r="A33" s="3" t="s">
        <v>47</v>
      </c>
    </row>
    <row r="35" spans="1:1" x14ac:dyDescent="0.2">
      <c r="A35" s="3" t="s">
        <v>48</v>
      </c>
    </row>
    <row r="37" spans="1:1" x14ac:dyDescent="0.2">
      <c r="A37" s="3" t="s">
        <v>49</v>
      </c>
    </row>
    <row r="39" spans="1:1" x14ac:dyDescent="0.2">
      <c r="A39" s="3" t="s">
        <v>50</v>
      </c>
    </row>
    <row r="41" spans="1:1" s="4" customFormat="1" x14ac:dyDescent="0.2">
      <c r="A41" s="4" t="s">
        <v>5</v>
      </c>
    </row>
    <row r="43" spans="1:1" x14ac:dyDescent="0.2">
      <c r="A43" s="3" t="s">
        <v>51</v>
      </c>
    </row>
    <row r="44" spans="1:1" x14ac:dyDescent="0.2">
      <c r="A44" s="3" t="s">
        <v>52</v>
      </c>
    </row>
    <row r="46" spans="1:1" s="4" customFormat="1" x14ac:dyDescent="0.2">
      <c r="A46" s="4" t="s">
        <v>6</v>
      </c>
    </row>
    <row r="48" spans="1:1" x14ac:dyDescent="0.2">
      <c r="A48" s="3" t="s">
        <v>53</v>
      </c>
    </row>
    <row r="50" spans="1:1" x14ac:dyDescent="0.2">
      <c r="A50" s="3" t="s">
        <v>54</v>
      </c>
    </row>
    <row r="52" spans="1:1" x14ac:dyDescent="0.2">
      <c r="A52" s="3" t="s">
        <v>55</v>
      </c>
    </row>
    <row r="54" spans="1:1" x14ac:dyDescent="0.2">
      <c r="A54" s="3" t="s">
        <v>56</v>
      </c>
    </row>
    <row r="56" spans="1:1" x14ac:dyDescent="0.2">
      <c r="A56" s="3" t="s">
        <v>140</v>
      </c>
    </row>
    <row r="58" spans="1:1" s="4" customFormat="1" x14ac:dyDescent="0.2">
      <c r="A58" s="4" t="s">
        <v>7</v>
      </c>
    </row>
    <row r="60" spans="1:1" x14ac:dyDescent="0.2">
      <c r="A60" s="3" t="s">
        <v>57</v>
      </c>
    </row>
    <row r="62" spans="1:1" s="4" customFormat="1" x14ac:dyDescent="0.2">
      <c r="A62" s="4" t="s">
        <v>8</v>
      </c>
    </row>
    <row r="64" spans="1:1" x14ac:dyDescent="0.2">
      <c r="A64" s="3" t="s">
        <v>33</v>
      </c>
    </row>
    <row r="66" spans="1:1" s="4" customFormat="1" x14ac:dyDescent="0.2">
      <c r="A66" s="4" t="s">
        <v>9</v>
      </c>
    </row>
    <row r="68" spans="1:1" x14ac:dyDescent="0.2">
      <c r="A68" s="3" t="s">
        <v>58</v>
      </c>
    </row>
    <row r="70" spans="1:1" s="21" customFormat="1" ht="18" x14ac:dyDescent="0.25">
      <c r="A70" s="21" t="s">
        <v>10</v>
      </c>
    </row>
    <row r="72" spans="1:1" s="4" customFormat="1" x14ac:dyDescent="0.2">
      <c r="A72" s="4" t="s">
        <v>11</v>
      </c>
    </row>
    <row r="74" spans="1:1" x14ac:dyDescent="0.2">
      <c r="A74" s="3" t="s">
        <v>59</v>
      </c>
    </row>
    <row r="76" spans="1:1" s="4" customFormat="1" x14ac:dyDescent="0.2">
      <c r="A76" s="4" t="s">
        <v>12</v>
      </c>
    </row>
    <row r="78" spans="1:1" x14ac:dyDescent="0.2">
      <c r="A78" s="3" t="s">
        <v>60</v>
      </c>
    </row>
    <row r="79" spans="1:1" x14ac:dyDescent="0.2">
      <c r="A79" s="3" t="s">
        <v>61</v>
      </c>
    </row>
    <row r="80" spans="1:1" x14ac:dyDescent="0.2">
      <c r="A80" s="3" t="s">
        <v>62</v>
      </c>
    </row>
    <row r="82" spans="1:1" x14ac:dyDescent="0.2">
      <c r="A82" s="3" t="s">
        <v>63</v>
      </c>
    </row>
    <row r="83" spans="1:1" x14ac:dyDescent="0.2">
      <c r="A83" s="3" t="s">
        <v>64</v>
      </c>
    </row>
    <row r="84" spans="1:1" x14ac:dyDescent="0.2">
      <c r="A84" s="3" t="s">
        <v>65</v>
      </c>
    </row>
    <row r="86" spans="1:1" x14ac:dyDescent="0.2">
      <c r="A86" s="3" t="s">
        <v>66</v>
      </c>
    </row>
    <row r="87" spans="1:1" x14ac:dyDescent="0.2">
      <c r="A87" s="3" t="s">
        <v>67</v>
      </c>
    </row>
    <row r="89" spans="1:1" x14ac:dyDescent="0.2">
      <c r="A89" s="3" t="s">
        <v>68</v>
      </c>
    </row>
    <row r="90" spans="1:1" x14ac:dyDescent="0.2">
      <c r="A90" s="3" t="s">
        <v>69</v>
      </c>
    </row>
    <row r="92" spans="1:1" x14ac:dyDescent="0.2">
      <c r="A92" s="3" t="s">
        <v>70</v>
      </c>
    </row>
    <row r="93" spans="1:1" x14ac:dyDescent="0.2">
      <c r="A93" s="3" t="s">
        <v>71</v>
      </c>
    </row>
    <row r="95" spans="1:1" x14ac:dyDescent="0.2">
      <c r="A95" s="3" t="s">
        <v>72</v>
      </c>
    </row>
    <row r="97" spans="1:1" x14ac:dyDescent="0.2">
      <c r="A97" s="3" t="s">
        <v>73</v>
      </c>
    </row>
    <row r="98" spans="1:1" x14ac:dyDescent="0.2">
      <c r="A98" s="3" t="s">
        <v>74</v>
      </c>
    </row>
    <row r="100" spans="1:1" x14ac:dyDescent="0.2">
      <c r="A100" s="3" t="s">
        <v>75</v>
      </c>
    </row>
    <row r="102" spans="1:1" x14ac:dyDescent="0.2">
      <c r="A102" s="3" t="s">
        <v>76</v>
      </c>
    </row>
    <row r="104" spans="1:1" s="22" customFormat="1" ht="20.25" x14ac:dyDescent="0.3">
      <c r="A104" s="22" t="s">
        <v>13</v>
      </c>
    </row>
    <row r="106" spans="1:1" s="4" customFormat="1" x14ac:dyDescent="0.2">
      <c r="A106" s="4" t="s">
        <v>14</v>
      </c>
    </row>
    <row r="108" spans="1:1" x14ac:dyDescent="0.2">
      <c r="A108" s="3" t="s">
        <v>77</v>
      </c>
    </row>
    <row r="110" spans="1:1" x14ac:dyDescent="0.2">
      <c r="A110" s="3" t="s">
        <v>78</v>
      </c>
    </row>
    <row r="111" spans="1:1" x14ac:dyDescent="0.2">
      <c r="A111" s="3" t="s">
        <v>79</v>
      </c>
    </row>
    <row r="113" spans="1:1" s="4" customFormat="1" x14ac:dyDescent="0.2">
      <c r="A113" s="4" t="s">
        <v>15</v>
      </c>
    </row>
    <row r="115" spans="1:1" x14ac:dyDescent="0.2">
      <c r="A115" s="3" t="s">
        <v>80</v>
      </c>
    </row>
    <row r="117" spans="1:1" s="4" customFormat="1" x14ac:dyDescent="0.2">
      <c r="A117" s="4" t="s">
        <v>16</v>
      </c>
    </row>
    <row r="119" spans="1:1" x14ac:dyDescent="0.2">
      <c r="A119" s="3" t="s">
        <v>81</v>
      </c>
    </row>
    <row r="121" spans="1:1" s="4" customFormat="1" x14ac:dyDescent="0.2">
      <c r="A121" s="4" t="s">
        <v>17</v>
      </c>
    </row>
    <row r="123" spans="1:1" x14ac:dyDescent="0.2">
      <c r="A123" s="3" t="s">
        <v>82</v>
      </c>
    </row>
    <row r="125" spans="1:1" s="22" customFormat="1" ht="20.25" x14ac:dyDescent="0.3">
      <c r="A125" s="22" t="s">
        <v>18</v>
      </c>
    </row>
    <row r="127" spans="1:1" s="4" customFormat="1" x14ac:dyDescent="0.2">
      <c r="A127" s="4" t="s">
        <v>19</v>
      </c>
    </row>
    <row r="129" spans="1:1" x14ac:dyDescent="0.2">
      <c r="A129" s="3" t="s">
        <v>83</v>
      </c>
    </row>
    <row r="131" spans="1:1" x14ac:dyDescent="0.2">
      <c r="A131" s="3" t="s">
        <v>141</v>
      </c>
    </row>
    <row r="133" spans="1:1" x14ac:dyDescent="0.2">
      <c r="A133" s="3" t="s">
        <v>84</v>
      </c>
    </row>
    <row r="135" spans="1:1" x14ac:dyDescent="0.2">
      <c r="A135" s="3" t="s">
        <v>85</v>
      </c>
    </row>
    <row r="137" spans="1:1" s="4" customFormat="1" x14ac:dyDescent="0.2">
      <c r="A137" s="4" t="s">
        <v>20</v>
      </c>
    </row>
    <row r="139" spans="1:1" x14ac:dyDescent="0.2">
      <c r="A139" s="3" t="s">
        <v>86</v>
      </c>
    </row>
    <row r="141" spans="1:1" s="4" customFormat="1" x14ac:dyDescent="0.2">
      <c r="A141" s="4" t="s">
        <v>21</v>
      </c>
    </row>
    <row r="143" spans="1:1" x14ac:dyDescent="0.2">
      <c r="A143" s="3" t="s">
        <v>87</v>
      </c>
    </row>
    <row r="145" spans="1:1" s="22" customFormat="1" ht="20.25" x14ac:dyDescent="0.3">
      <c r="A145" s="22" t="s">
        <v>22</v>
      </c>
    </row>
    <row r="147" spans="1:1" s="4" customFormat="1" x14ac:dyDescent="0.2">
      <c r="A147" s="4" t="s">
        <v>23</v>
      </c>
    </row>
    <row r="149" spans="1:1" x14ac:dyDescent="0.2">
      <c r="A149" s="3" t="s">
        <v>88</v>
      </c>
    </row>
    <row r="151" spans="1:1" x14ac:dyDescent="0.2">
      <c r="A151" s="3" t="s">
        <v>89</v>
      </c>
    </row>
    <row r="153" spans="1:1" x14ac:dyDescent="0.2">
      <c r="A153" s="3" t="s">
        <v>90</v>
      </c>
    </row>
    <row r="155" spans="1:1" x14ac:dyDescent="0.2">
      <c r="A155" s="3" t="s">
        <v>91</v>
      </c>
    </row>
    <row r="157" spans="1:1" x14ac:dyDescent="0.2">
      <c r="A157" s="3" t="s">
        <v>92</v>
      </c>
    </row>
    <row r="159" spans="1:1" x14ac:dyDescent="0.2">
      <c r="A159" s="3" t="s">
        <v>142</v>
      </c>
    </row>
    <row r="161" spans="1:1" s="4" customFormat="1" x14ac:dyDescent="0.2">
      <c r="A161" s="4" t="s">
        <v>24</v>
      </c>
    </row>
    <row r="163" spans="1:1" x14ac:dyDescent="0.2">
      <c r="A163" s="3" t="s">
        <v>93</v>
      </c>
    </row>
    <row r="165" spans="1:1" x14ac:dyDescent="0.2">
      <c r="A165" s="3" t="s">
        <v>94</v>
      </c>
    </row>
    <row r="166" spans="1:1" x14ac:dyDescent="0.2">
      <c r="A166" s="3" t="s">
        <v>95</v>
      </c>
    </row>
    <row r="167" spans="1:1" x14ac:dyDescent="0.2">
      <c r="A167" s="3" t="s">
        <v>96</v>
      </c>
    </row>
    <row r="168" spans="1:1" x14ac:dyDescent="0.2">
      <c r="A168" s="3" t="s">
        <v>97</v>
      </c>
    </row>
    <row r="169" spans="1:1" x14ac:dyDescent="0.2">
      <c r="A169" s="3" t="s">
        <v>98</v>
      </c>
    </row>
    <row r="171" spans="1:1" s="4" customFormat="1" x14ac:dyDescent="0.2">
      <c r="A171" s="4" t="s">
        <v>25</v>
      </c>
    </row>
    <row r="173" spans="1:1" x14ac:dyDescent="0.2">
      <c r="A173" s="3" t="s">
        <v>99</v>
      </c>
    </row>
    <row r="175" spans="1:1" s="22" customFormat="1" ht="20.25" x14ac:dyDescent="0.3">
      <c r="A175" s="22" t="s">
        <v>26</v>
      </c>
    </row>
    <row r="177" spans="1:1" s="4" customFormat="1" x14ac:dyDescent="0.2">
      <c r="A177" s="4" t="s">
        <v>27</v>
      </c>
    </row>
    <row r="179" spans="1:1" x14ac:dyDescent="0.2">
      <c r="A179" s="3" t="s">
        <v>143</v>
      </c>
    </row>
    <row r="181" spans="1:1" x14ac:dyDescent="0.2">
      <c r="A181" s="3" t="s">
        <v>144</v>
      </c>
    </row>
    <row r="183" spans="1:1" x14ac:dyDescent="0.2">
      <c r="A183" s="3" t="s">
        <v>100</v>
      </c>
    </row>
    <row r="185" spans="1:1" s="4" customFormat="1" x14ac:dyDescent="0.2">
      <c r="A185" s="4" t="s">
        <v>28</v>
      </c>
    </row>
    <row r="187" spans="1:1" x14ac:dyDescent="0.2">
      <c r="A187" s="3" t="s">
        <v>101</v>
      </c>
    </row>
    <row r="189" spans="1:1" x14ac:dyDescent="0.2">
      <c r="A189" s="3" t="s">
        <v>102</v>
      </c>
    </row>
    <row r="190" spans="1:1" x14ac:dyDescent="0.2">
      <c r="A190" s="3" t="s">
        <v>103</v>
      </c>
    </row>
    <row r="191" spans="1:1" x14ac:dyDescent="0.2">
      <c r="A191" s="3" t="s">
        <v>104</v>
      </c>
    </row>
    <row r="192" spans="1:1" x14ac:dyDescent="0.2">
      <c r="A192" s="3" t="s">
        <v>105</v>
      </c>
    </row>
    <row r="193" spans="1:1" x14ac:dyDescent="0.2">
      <c r="A193" s="3" t="s">
        <v>106</v>
      </c>
    </row>
    <row r="194" spans="1:1" x14ac:dyDescent="0.2">
      <c r="A194" s="3" t="s">
        <v>107</v>
      </c>
    </row>
    <row r="195" spans="1:1" x14ac:dyDescent="0.2">
      <c r="A195" s="3" t="s">
        <v>108</v>
      </c>
    </row>
    <row r="197" spans="1:1" x14ac:dyDescent="0.2">
      <c r="A197" s="3" t="s">
        <v>109</v>
      </c>
    </row>
    <row r="198" spans="1:1" x14ac:dyDescent="0.2">
      <c r="A198" s="3" t="s">
        <v>110</v>
      </c>
    </row>
    <row r="199" spans="1:1" x14ac:dyDescent="0.2">
      <c r="A199" s="3" t="s">
        <v>111</v>
      </c>
    </row>
    <row r="200" spans="1:1" x14ac:dyDescent="0.2">
      <c r="A200" s="3" t="s">
        <v>112</v>
      </c>
    </row>
    <row r="201" spans="1:1" x14ac:dyDescent="0.2">
      <c r="A201" s="3" t="s">
        <v>113</v>
      </c>
    </row>
    <row r="202" spans="1:1" x14ac:dyDescent="0.2">
      <c r="A202" s="3" t="s">
        <v>114</v>
      </c>
    </row>
    <row r="203" spans="1:1" x14ac:dyDescent="0.2">
      <c r="A203" s="3" t="s">
        <v>115</v>
      </c>
    </row>
    <row r="204" spans="1:1" x14ac:dyDescent="0.2">
      <c r="A204" s="3" t="s">
        <v>116</v>
      </c>
    </row>
    <row r="205" spans="1:1" x14ac:dyDescent="0.2">
      <c r="A205" s="3" t="s">
        <v>117</v>
      </c>
    </row>
    <row r="207" spans="1:1" x14ac:dyDescent="0.2">
      <c r="A207" s="3" t="s">
        <v>118</v>
      </c>
    </row>
    <row r="208" spans="1:1" x14ac:dyDescent="0.2">
      <c r="A208" s="3" t="s">
        <v>119</v>
      </c>
    </row>
    <row r="210" spans="1:1" x14ac:dyDescent="0.2">
      <c r="A210" s="3" t="s">
        <v>120</v>
      </c>
    </row>
    <row r="211" spans="1:1" x14ac:dyDescent="0.2">
      <c r="A211" s="3" t="s">
        <v>121</v>
      </c>
    </row>
    <row r="212" spans="1:1" x14ac:dyDescent="0.2">
      <c r="A212" s="3" t="s">
        <v>122</v>
      </c>
    </row>
    <row r="213" spans="1:1" x14ac:dyDescent="0.2">
      <c r="A213" s="3" t="s">
        <v>34</v>
      </c>
    </row>
    <row r="214" spans="1:1" x14ac:dyDescent="0.2">
      <c r="A214" s="3" t="s">
        <v>123</v>
      </c>
    </row>
    <row r="216" spans="1:1" x14ac:dyDescent="0.2">
      <c r="A216" s="3" t="s">
        <v>124</v>
      </c>
    </row>
    <row r="218" spans="1:1" s="4" customFormat="1" x14ac:dyDescent="0.2">
      <c r="A218" s="4" t="s">
        <v>29</v>
      </c>
    </row>
    <row r="220" spans="1:1" x14ac:dyDescent="0.2">
      <c r="A220" s="3" t="s">
        <v>125</v>
      </c>
    </row>
    <row r="222" spans="1:1" x14ac:dyDescent="0.2">
      <c r="A222" s="3" t="s">
        <v>126</v>
      </c>
    </row>
    <row r="224" spans="1:1" s="4" customFormat="1" x14ac:dyDescent="0.2">
      <c r="A224" s="4" t="s">
        <v>30</v>
      </c>
    </row>
    <row r="226" spans="1:1" x14ac:dyDescent="0.2">
      <c r="A226" s="3" t="s">
        <v>127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Props1.xml><?xml version="1.0" encoding="utf-8"?>
<ds:datastoreItem xmlns:ds="http://schemas.openxmlformats.org/officeDocument/2006/customXml" ds:itemID="{CAAA8985-075A-410D-AAB8-00F6D97C2973}"/>
</file>

<file path=customXml/itemProps2.xml><?xml version="1.0" encoding="utf-8"?>
<ds:datastoreItem xmlns:ds="http://schemas.openxmlformats.org/officeDocument/2006/customXml" ds:itemID="{08518013-1443-4B80-A56E-61DD3D25B339}"/>
</file>

<file path=customXml/itemProps3.xml><?xml version="1.0" encoding="utf-8"?>
<ds:datastoreItem xmlns:ds="http://schemas.openxmlformats.org/officeDocument/2006/customXml" ds:itemID="{6A1E5AE8-A71E-45D9-8F5F-FD1DE93B36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Bilag</vt:lpstr>
      <vt:lpstr>DST Baggrundsdata</vt:lpstr>
      <vt:lpstr>DST Kvalitetsdeklaration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Michael Odgaard</dc:creator>
  <cp:lastModifiedBy>Max Gunnar Ansas Guddat</cp:lastModifiedBy>
  <cp:lastPrinted>2008-07-17T08:12:17Z</cp:lastPrinted>
  <dcterms:created xsi:type="dcterms:W3CDTF">2008-06-10T08:51:03Z</dcterms:created>
  <dcterms:modified xsi:type="dcterms:W3CDTF">2022-02-17T10:33:12Z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