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r\21-000\21-075 RN - Energiregnskaber 2020\2 Bilag slutrapport\"/>
    </mc:Choice>
  </mc:AlternateContent>
  <xr:revisionPtr revIDLastSave="0" documentId="13_ncr:1_{DD615A68-2894-4EC3-83DA-772AF3A4F2B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0" sheetId="8" r:id="rId1"/>
    <sheet name="2018" sheetId="7" r:id="rId2"/>
    <sheet name="2016" sheetId="5" r:id="rId3"/>
    <sheet name="2012" sheetId="6" r:id="rId4"/>
    <sheet name="2010" sheetId="1" r:id="rId5"/>
    <sheet name="Graf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F43" i="2"/>
  <c r="F42" i="2"/>
  <c r="F41" i="2"/>
  <c r="F40" i="2"/>
  <c r="F39" i="2"/>
  <c r="F38" i="2"/>
  <c r="F37" i="2"/>
  <c r="F36" i="2"/>
  <c r="F35" i="2"/>
  <c r="F34" i="2"/>
  <c r="F33" i="2"/>
  <c r="F32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B33" i="2"/>
  <c r="B34" i="2"/>
  <c r="B35" i="2"/>
  <c r="B36" i="2"/>
  <c r="B37" i="2"/>
  <c r="B38" i="2"/>
  <c r="B39" i="2"/>
  <c r="B40" i="2"/>
  <c r="B41" i="2"/>
  <c r="B42" i="2"/>
  <c r="B43" i="2"/>
  <c r="B44" i="2"/>
  <c r="B32" i="2"/>
  <c r="A33" i="2"/>
  <c r="A34" i="2"/>
  <c r="A35" i="2"/>
  <c r="A36" i="2"/>
  <c r="A37" i="2"/>
  <c r="A38" i="2"/>
  <c r="A39" i="2"/>
  <c r="A40" i="2"/>
  <c r="A41" i="2"/>
  <c r="A42" i="2"/>
  <c r="A43" i="2"/>
  <c r="A44" i="2"/>
  <c r="A32" i="2"/>
  <c r="B14" i="2" l="1"/>
  <c r="B13" i="2"/>
  <c r="B12" i="2"/>
  <c r="B11" i="2"/>
  <c r="B10" i="2"/>
  <c r="B9" i="2"/>
  <c r="B8" i="2"/>
  <c r="B7" i="2"/>
  <c r="B6" i="2"/>
  <c r="B5" i="2"/>
  <c r="B4" i="2"/>
  <c r="B3" i="2"/>
  <c r="B2" i="2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8" i="7"/>
  <c r="E9" i="7"/>
  <c r="E10" i="7"/>
  <c r="E11" i="7"/>
  <c r="E12" i="7"/>
  <c r="E13" i="7"/>
  <c r="E14" i="7"/>
  <c r="E15" i="7"/>
  <c r="E16" i="7"/>
  <c r="E17" i="7"/>
  <c r="E18" i="7"/>
  <c r="E19" i="7"/>
  <c r="E7" i="7"/>
  <c r="K6" i="8"/>
  <c r="H6" i="8"/>
  <c r="K19" i="8"/>
  <c r="K18" i="8"/>
  <c r="K17" i="8"/>
  <c r="K16" i="8"/>
  <c r="K15" i="8"/>
  <c r="K14" i="8"/>
  <c r="K13" i="8"/>
  <c r="K12" i="8"/>
  <c r="K11" i="8"/>
  <c r="K10" i="8"/>
  <c r="K9" i="8"/>
  <c r="H8" i="8"/>
  <c r="K8" i="8" s="1"/>
  <c r="B8" i="8"/>
  <c r="K7" i="8"/>
  <c r="K27" i="5" l="1"/>
  <c r="B25" i="5" l="1"/>
  <c r="K36" i="5"/>
  <c r="K35" i="5"/>
  <c r="K34" i="5"/>
  <c r="K33" i="5"/>
  <c r="K32" i="5"/>
  <c r="K31" i="5"/>
  <c r="K30" i="5"/>
  <c r="K29" i="5"/>
  <c r="K28" i="5"/>
  <c r="K24" i="5"/>
  <c r="H25" i="5" l="1"/>
  <c r="K25" i="5" s="1"/>
  <c r="K26" i="5"/>
  <c r="B8" i="7" l="1"/>
  <c r="K18" i="7" l="1"/>
  <c r="C13" i="2" s="1"/>
  <c r="H7" i="7"/>
  <c r="K19" i="7" l="1"/>
  <c r="C14" i="2" s="1"/>
  <c r="K17" i="7"/>
  <c r="C12" i="2" s="1"/>
  <c r="K16" i="7"/>
  <c r="C11" i="2" s="1"/>
  <c r="K15" i="7"/>
  <c r="C10" i="2" s="1"/>
  <c r="K14" i="7"/>
  <c r="C9" i="2" s="1"/>
  <c r="K13" i="7"/>
  <c r="C8" i="2" s="1"/>
  <c r="K12" i="7"/>
  <c r="C7" i="2" s="1"/>
  <c r="K11" i="7"/>
  <c r="C6" i="2" s="1"/>
  <c r="K10" i="7"/>
  <c r="C5" i="2" s="1"/>
  <c r="K9" i="7"/>
  <c r="C4" i="2" s="1"/>
  <c r="K7" i="7"/>
  <c r="C2" i="2" s="1"/>
  <c r="H8" i="7" l="1"/>
  <c r="K8" i="7" s="1"/>
  <c r="C3" i="2" s="1"/>
  <c r="A3" i="2"/>
  <c r="A4" i="2"/>
  <c r="A5" i="2"/>
  <c r="A6" i="2"/>
  <c r="A7" i="2"/>
  <c r="A8" i="2"/>
  <c r="A9" i="2"/>
  <c r="A10" i="2"/>
  <c r="A11" i="2"/>
  <c r="A12" i="2"/>
  <c r="A13" i="2"/>
  <c r="A14" i="2"/>
  <c r="A2" i="2"/>
  <c r="H19" i="6"/>
  <c r="K19" i="6" s="1"/>
  <c r="E14" i="2" s="1"/>
  <c r="H18" i="6"/>
  <c r="K18" i="6" s="1"/>
  <c r="E13" i="2" s="1"/>
  <c r="H17" i="6"/>
  <c r="K17" i="6" s="1"/>
  <c r="E12" i="2" s="1"/>
  <c r="H16" i="6"/>
  <c r="K16" i="6" s="1"/>
  <c r="E11" i="2" s="1"/>
  <c r="H15" i="6"/>
  <c r="K15" i="6" s="1"/>
  <c r="E10" i="2" s="1"/>
  <c r="H14" i="6"/>
  <c r="K14" i="6" s="1"/>
  <c r="E9" i="2" s="1"/>
  <c r="H13" i="6"/>
  <c r="K13" i="6" s="1"/>
  <c r="E8" i="2" s="1"/>
  <c r="H12" i="6"/>
  <c r="K12" i="6" s="1"/>
  <c r="E7" i="2" s="1"/>
  <c r="H11" i="6"/>
  <c r="K11" i="6" s="1"/>
  <c r="E6" i="2" s="1"/>
  <c r="H10" i="6"/>
  <c r="K10" i="6" s="1"/>
  <c r="E5" i="2" s="1"/>
  <c r="H9" i="6"/>
  <c r="K9" i="6" s="1"/>
  <c r="E4" i="2" s="1"/>
  <c r="E8" i="6"/>
  <c r="B8" i="6"/>
  <c r="H7" i="6"/>
  <c r="K7" i="6" s="1"/>
  <c r="E2" i="2" s="1"/>
  <c r="E8" i="5"/>
  <c r="B8" i="5"/>
  <c r="H19" i="5"/>
  <c r="H18" i="5"/>
  <c r="H17" i="5"/>
  <c r="H16" i="5"/>
  <c r="H15" i="5"/>
  <c r="H14" i="5"/>
  <c r="H13" i="5"/>
  <c r="H12" i="5"/>
  <c r="H11" i="5"/>
  <c r="H10" i="5"/>
  <c r="H9" i="5"/>
  <c r="H7" i="5"/>
  <c r="K7" i="5" s="1"/>
  <c r="D2" i="2" s="1"/>
  <c r="E8" i="1"/>
  <c r="B8" i="1"/>
  <c r="K12" i="5" l="1"/>
  <c r="D7" i="2" s="1"/>
  <c r="K16" i="5"/>
  <c r="D11" i="2" s="1"/>
  <c r="K13" i="5"/>
  <c r="D8" i="2" s="1"/>
  <c r="K17" i="5"/>
  <c r="D12" i="2" s="1"/>
  <c r="K9" i="5"/>
  <c r="D4" i="2" s="1"/>
  <c r="K10" i="5"/>
  <c r="D5" i="2" s="1"/>
  <c r="K14" i="5"/>
  <c r="D9" i="2" s="1"/>
  <c r="K18" i="5"/>
  <c r="D13" i="2" s="1"/>
  <c r="K11" i="5"/>
  <c r="D6" i="2" s="1"/>
  <c r="K15" i="5"/>
  <c r="D10" i="2" s="1"/>
  <c r="K19" i="5"/>
  <c r="D14" i="2" s="1"/>
  <c r="H8" i="6"/>
  <c r="K8" i="6" s="1"/>
  <c r="E3" i="2" s="1"/>
  <c r="H8" i="5"/>
  <c r="K8" i="5" s="1"/>
  <c r="D3" i="2" s="1"/>
  <c r="H9" i="1"/>
  <c r="H10" i="1"/>
  <c r="H11" i="1"/>
  <c r="H12" i="1"/>
  <c r="H13" i="1"/>
  <c r="H14" i="1"/>
  <c r="H15" i="1"/>
  <c r="H16" i="1"/>
  <c r="H17" i="1"/>
  <c r="H18" i="1"/>
  <c r="H19" i="1"/>
  <c r="H7" i="1"/>
  <c r="H8" i="1" l="1"/>
  <c r="K8" i="1" s="1"/>
  <c r="F3" i="2" s="1"/>
  <c r="K7" i="1" l="1"/>
  <c r="F2" i="2" s="1"/>
  <c r="K9" i="1" l="1"/>
  <c r="F4" i="2" s="1"/>
  <c r="K10" i="1"/>
  <c r="F5" i="2" s="1"/>
  <c r="K11" i="1"/>
  <c r="F6" i="2" s="1"/>
  <c r="K12" i="1"/>
  <c r="F7" i="2" s="1"/>
  <c r="K13" i="1"/>
  <c r="F8" i="2" s="1"/>
  <c r="K14" i="1"/>
  <c r="F9" i="2" s="1"/>
  <c r="K15" i="1"/>
  <c r="F10" i="2" s="1"/>
  <c r="K16" i="1"/>
  <c r="F11" i="2" s="1"/>
  <c r="K17" i="1"/>
  <c r="F12" i="2" s="1"/>
  <c r="K18" i="1"/>
  <c r="F13" i="2" s="1"/>
  <c r="K19" i="1"/>
  <c r="F14" i="2" s="1"/>
</calcChain>
</file>

<file path=xl/sharedStrings.xml><?xml version="1.0" encoding="utf-8"?>
<sst xmlns="http://schemas.openxmlformats.org/spreadsheetml/2006/main" count="339" uniqueCount="28">
  <si>
    <t>Hele landet</t>
  </si>
  <si>
    <t>TJ</t>
  </si>
  <si>
    <t>Antal</t>
  </si>
  <si>
    <t>kWp</t>
  </si>
  <si>
    <t>kWh</t>
  </si>
  <si>
    <t>Region Nordjylland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</si>
  <si>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</si>
  <si>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</si>
  <si>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</si>
  <si>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</si>
  <si>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</si>
  <si>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</si>
  <si>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</si>
  <si>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</si>
  <si>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</si>
  <si>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</si>
  <si>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</si>
  <si>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Elproduktion fra solceller på baggrund af data om installeret effekt fra Energinet.dk, 2017 samt data om produktion per kWp fra Energistyrelsens Teknologikatalog 2015.</t>
  </si>
  <si>
    <t>Elproduktion fra solceller på baggrund af produktionsdata Energinet.dk, 2019</t>
  </si>
  <si>
    <t>Elproduktion fra solceller på baggrund af produktionsdata Energinet.dk (Energidataservice.dk), 2019</t>
  </si>
  <si>
    <t xml:space="preserve">Data justeret på baggrund af nyt data for produktion, dette er tilrettet i regnskaberne </t>
  </si>
  <si>
    <t>Elproduktion fra solceller på baggrund af produktionsdata Energinet.dk (Energidataservice.dk), 2021</t>
  </si>
  <si>
    <t>kWp (anslået)</t>
  </si>
  <si>
    <t xml:space="preserve">Bilag 3 - Solceller </t>
  </si>
  <si>
    <t>* anslået</t>
  </si>
  <si>
    <t>2020*</t>
  </si>
  <si>
    <t>2018*</t>
  </si>
  <si>
    <r>
      <t>kW</t>
    </r>
    <r>
      <rPr>
        <b/>
        <vertAlign val="sub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</si>
</sst>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###\ ###\ ##0;[Red]\-#\ ##0;&quot;-&quot;"/>
    <numFmt numFmtId="168" formatCode="_ * #,##0.0_ ;_ * \-#,##0.0_ ;_ * &quot;-&quot;??_ ;_ @_ 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5">
    <xf numFmtId="0" fontId="0" fillId="0" borderId="0" xfId="0"/>
    <xf numFmtId="0" fontId="7" fillId="2" borderId="0" xfId="0" applyFont="1" applyFill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3" borderId="0" xfId="0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165" fontId="0" fillId="3" borderId="0" xfId="0" applyNumberFormat="1" applyFill="1" applyBorder="1"/>
    <xf numFmtId="165" fontId="0" fillId="3" borderId="0" xfId="0" applyNumberFormat="1" applyFill="1" applyBorder="1" applyAlignment="1">
      <alignment horizontal="right"/>
    </xf>
    <xf numFmtId="1" fontId="0" fillId="3" borderId="0" xfId="0" applyNumberFormat="1" applyFill="1"/>
    <xf numFmtId="165" fontId="0" fillId="3" borderId="0" xfId="0" applyNumberFormat="1" applyFill="1"/>
    <xf numFmtId="167" fontId="5" fillId="3" borderId="0" xfId="0" applyNumberFormat="1" applyFont="1" applyFill="1" applyAlignment="1">
      <alignment vertical="top"/>
    </xf>
    <xf numFmtId="0" fontId="3" fillId="3" borderId="0" xfId="0" applyFont="1" applyFill="1" applyBorder="1"/>
    <xf numFmtId="165" fontId="3" fillId="3" borderId="0" xfId="0" applyNumberFormat="1" applyFont="1" applyFill="1" applyBorder="1" applyAlignment="1">
      <alignment horizontal="right"/>
    </xf>
    <xf numFmtId="166" fontId="0" fillId="3" borderId="2" xfId="1" applyNumberFormat="1" applyFont="1" applyFill="1" applyBorder="1" applyAlignment="1" applyProtection="1">
      <alignment horizontal="right"/>
      <protection locked="0"/>
    </xf>
    <xf numFmtId="0" fontId="3" fillId="3" borderId="0" xfId="0" applyFont="1" applyFill="1"/>
    <xf numFmtId="166" fontId="0" fillId="3" borderId="0" xfId="0" applyNumberFormat="1" applyFill="1"/>
    <xf numFmtId="166" fontId="0" fillId="3" borderId="0" xfId="1" applyNumberFormat="1" applyFont="1" applyFill="1" applyBorder="1" applyAlignment="1">
      <alignment horizontal="right"/>
    </xf>
    <xf numFmtId="166" fontId="0" fillId="3" borderId="0" xfId="1" applyNumberFormat="1" applyFont="1" applyFill="1" applyBorder="1"/>
    <xf numFmtId="166" fontId="0" fillId="3" borderId="0" xfId="1" applyNumberFormat="1" applyFont="1" applyFill="1" applyBorder="1" applyAlignment="1" applyProtection="1">
      <alignment horizontal="right"/>
      <protection locked="0"/>
    </xf>
    <xf numFmtId="168" fontId="0" fillId="4" borderId="2" xfId="1" applyNumberFormat="1" applyFont="1" applyFill="1" applyBorder="1" applyAlignment="1" applyProtection="1">
      <alignment horizontal="right"/>
      <protection locked="0"/>
    </xf>
    <xf numFmtId="166" fontId="0" fillId="3" borderId="2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3" fontId="3" fillId="3" borderId="1" xfId="0" applyNumberFormat="1" applyFont="1" applyFill="1" applyBorder="1" applyAlignment="1" applyProtection="1">
      <alignment horizontal="right"/>
      <protection locked="0"/>
    </xf>
    <xf numFmtId="168" fontId="0" fillId="3" borderId="2" xfId="1" applyNumberFormat="1" applyFont="1" applyFill="1" applyBorder="1" applyAlignment="1" applyProtection="1">
      <alignment horizontal="right"/>
      <protection locked="0"/>
    </xf>
    <xf numFmtId="3" fontId="0" fillId="3" borderId="0" xfId="0" applyNumberFormat="1" applyFill="1" applyBorder="1"/>
    <xf numFmtId="166" fontId="0" fillId="3" borderId="0" xfId="0" applyNumberFormat="1" applyFill="1" applyBorder="1"/>
    <xf numFmtId="168" fontId="0" fillId="3" borderId="0" xfId="1" applyNumberFormat="1" applyFont="1" applyFill="1" applyBorder="1" applyAlignment="1" applyProtection="1">
      <alignment horizontal="right"/>
      <protection locked="0"/>
    </xf>
    <xf numFmtId="0" fontId="8" fillId="3" borderId="0" xfId="0" applyFont="1" applyFill="1"/>
  </cellXfs>
  <cellStyles count="4">
    <cellStyle name="Komma" xfId="1" builtinId="3"/>
    <cellStyle name="Link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Graf!$F$1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Graf!$A$4:$A$14</c:f>
              <c:strCache>
                <c:ptCount val="11"/>
                <c:pt idx="0">
                  <c:v>Brønderslev</c:v>
                </c:pt>
                <c:pt idx="1">
                  <c:v>Frederikshavn</c:v>
                </c:pt>
                <c:pt idx="2">
                  <c:v>Hjørring</c:v>
                </c:pt>
                <c:pt idx="3">
                  <c:v>Jammerbugt</c:v>
                </c:pt>
                <c:pt idx="4">
                  <c:v>Læsø</c:v>
                </c:pt>
                <c:pt idx="5">
                  <c:v>Mariagerfjord</c:v>
                </c:pt>
                <c:pt idx="6">
                  <c:v>Morsø</c:v>
                </c:pt>
                <c:pt idx="7">
                  <c:v>Rebild</c:v>
                </c:pt>
                <c:pt idx="8">
                  <c:v>Thisted</c:v>
                </c:pt>
                <c:pt idx="9">
                  <c:v>Vesthimmerlands</c:v>
                </c:pt>
                <c:pt idx="10">
                  <c:v>Aalborg</c:v>
                </c:pt>
              </c:strCache>
            </c:strRef>
          </c:cat>
          <c:val>
            <c:numRef>
              <c:f>Graf!$F$4:$F$14</c:f>
              <c:numCache>
                <c:formatCode>_ * #,##0_ ;_ * \-#,##0_ ;_ * "-"??_ ;_ @_ </c:formatCode>
                <c:ptCount val="11"/>
                <c:pt idx="0">
                  <c:v>7.5761999999999996E-2</c:v>
                </c:pt>
                <c:pt idx="1">
                  <c:v>4.2821999999999999E-2</c:v>
                </c:pt>
                <c:pt idx="2">
                  <c:v>3.9857400000000001E-2</c:v>
                </c:pt>
                <c:pt idx="3">
                  <c:v>0</c:v>
                </c:pt>
                <c:pt idx="4">
                  <c:v>0</c:v>
                </c:pt>
                <c:pt idx="5">
                  <c:v>0.28295460000000006</c:v>
                </c:pt>
                <c:pt idx="6">
                  <c:v>1.9764E-2</c:v>
                </c:pt>
                <c:pt idx="7">
                  <c:v>3.9528000000000001E-2</c:v>
                </c:pt>
                <c:pt idx="8">
                  <c:v>9.0255600000000005E-2</c:v>
                </c:pt>
                <c:pt idx="9">
                  <c:v>1.6469999999999999E-2</c:v>
                </c:pt>
                <c:pt idx="10">
                  <c:v>0.1261602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3-47A1-9376-B5D822E9F5C7}"/>
            </c:ext>
          </c:extLst>
        </c:ser>
        <c:ser>
          <c:idx val="0"/>
          <c:order val="1"/>
          <c:tx>
            <c:strRef>
              <c:f>Graf!$E$1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Graf!$A$4:$A$14</c:f>
              <c:strCache>
                <c:ptCount val="11"/>
                <c:pt idx="0">
                  <c:v>Brønderslev</c:v>
                </c:pt>
                <c:pt idx="1">
                  <c:v>Frederikshavn</c:v>
                </c:pt>
                <c:pt idx="2">
                  <c:v>Hjørring</c:v>
                </c:pt>
                <c:pt idx="3">
                  <c:v>Jammerbugt</c:v>
                </c:pt>
                <c:pt idx="4">
                  <c:v>Læsø</c:v>
                </c:pt>
                <c:pt idx="5">
                  <c:v>Mariagerfjord</c:v>
                </c:pt>
                <c:pt idx="6">
                  <c:v>Morsø</c:v>
                </c:pt>
                <c:pt idx="7">
                  <c:v>Rebild</c:v>
                </c:pt>
                <c:pt idx="8">
                  <c:v>Thisted</c:v>
                </c:pt>
                <c:pt idx="9">
                  <c:v>Vesthimmerlands</c:v>
                </c:pt>
                <c:pt idx="10">
                  <c:v>Aalborg</c:v>
                </c:pt>
              </c:strCache>
            </c:strRef>
          </c:cat>
          <c:val>
            <c:numRef>
              <c:f>Graf!$E$4:$E$14</c:f>
              <c:numCache>
                <c:formatCode>_ * #,##0_ ;_ * \-#,##0_ ;_ * "-"??_ ;_ @_ </c:formatCode>
                <c:ptCount val="11"/>
                <c:pt idx="0">
                  <c:v>14.430025800000003</c:v>
                </c:pt>
                <c:pt idx="1">
                  <c:v>21.172843800000013</c:v>
                </c:pt>
                <c:pt idx="2">
                  <c:v>24.265580400000008</c:v>
                </c:pt>
                <c:pt idx="3">
                  <c:v>17.219385000000024</c:v>
                </c:pt>
                <c:pt idx="4">
                  <c:v>1.3472460000000004</c:v>
                </c:pt>
                <c:pt idx="5">
                  <c:v>16.253254800000004</c:v>
                </c:pt>
                <c:pt idx="6">
                  <c:v>9.4037111999999947</c:v>
                </c:pt>
                <c:pt idx="7">
                  <c:v>12.770179200000028</c:v>
                </c:pt>
                <c:pt idx="8">
                  <c:v>27.177805799999984</c:v>
                </c:pt>
                <c:pt idx="9">
                  <c:v>12.770179200000028</c:v>
                </c:pt>
                <c:pt idx="10">
                  <c:v>31.610541600000019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3-47A1-9376-B5D822E9F5C7}"/>
            </c:ext>
          </c:extLst>
        </c:ser>
        <c:ser>
          <c:idx val="2"/>
          <c:order val="2"/>
          <c:tx>
            <c:strRef>
              <c:f>Graf!$D$1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Graf!$D$4:$D$14</c:f>
              <c:numCache>
                <c:formatCode>_ * #,##0_ ;_ * \-#,##0_ ;_ * "-"??_ ;_ @_ </c:formatCode>
                <c:ptCount val="11"/>
                <c:pt idx="0">
                  <c:v>22.343202000000002</c:v>
                </c:pt>
                <c:pt idx="1">
                  <c:v>30.114736200000017</c:v>
                </c:pt>
                <c:pt idx="2">
                  <c:v>32.375737800000003</c:v>
                </c:pt>
                <c:pt idx="3">
                  <c:v>28.415032200000034</c:v>
                </c:pt>
                <c:pt idx="4">
                  <c:v>2.2547430000000004</c:v>
                </c:pt>
                <c:pt idx="5">
                  <c:v>26.118126000000007</c:v>
                </c:pt>
                <c:pt idx="6">
                  <c:v>13.616407799999998</c:v>
                </c:pt>
                <c:pt idx="7">
                  <c:v>17.824163400000021</c:v>
                </c:pt>
                <c:pt idx="8">
                  <c:v>35.995185000000028</c:v>
                </c:pt>
                <c:pt idx="9">
                  <c:v>19.537372799999972</c:v>
                </c:pt>
                <c:pt idx="10">
                  <c:v>46.827174600000205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3-47A1-9376-B5D822E9F5C7}"/>
            </c:ext>
          </c:extLst>
        </c:ser>
        <c:ser>
          <c:idx val="3"/>
          <c:order val="3"/>
          <c:tx>
            <c:strRef>
              <c:f>Graf!$C$1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Graf!$C$4:$C$14</c:f>
              <c:numCache>
                <c:formatCode>_ * #,##0_ ;_ * \-#,##0_ ;_ * "-"??_ ;_ @_ </c:formatCode>
                <c:ptCount val="11"/>
                <c:pt idx="0">
                  <c:v>27.094121999999999</c:v>
                </c:pt>
                <c:pt idx="1">
                  <c:v>30.946698000000001</c:v>
                </c:pt>
                <c:pt idx="2">
                  <c:v>59.090972399999991</c:v>
                </c:pt>
                <c:pt idx="3">
                  <c:v>34.531077600000003</c:v>
                </c:pt>
                <c:pt idx="4">
                  <c:v>18.145630799999999</c:v>
                </c:pt>
                <c:pt idx="5">
                  <c:v>32.681649599999993</c:v>
                </c:pt>
                <c:pt idx="6">
                  <c:v>15.135346800000004</c:v>
                </c:pt>
                <c:pt idx="7">
                  <c:v>26.390015999999999</c:v>
                </c:pt>
                <c:pt idx="8">
                  <c:v>43.134199200000012</c:v>
                </c:pt>
                <c:pt idx="9">
                  <c:v>24.0638364</c:v>
                </c:pt>
                <c:pt idx="10">
                  <c:v>57.666607200000001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C-4EFB-B764-038D58571E37}"/>
            </c:ext>
          </c:extLst>
        </c:ser>
        <c:ser>
          <c:idx val="4"/>
          <c:order val="4"/>
          <c:tx>
            <c:strRef>
              <c:f>Graf!$B$1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Graf!$B$4:$B$14</c:f>
              <c:numCache>
                <c:formatCode>_ * #,##0_ ;_ * \-#,##0_ ;_ * "-"??_ ;_ @_ </c:formatCode>
                <c:ptCount val="11"/>
                <c:pt idx="0">
                  <c:v>23.148380199600005</c:v>
                </c:pt>
                <c:pt idx="1">
                  <c:v>29.045737605599999</c:v>
                </c:pt>
                <c:pt idx="2">
                  <c:v>60.116485298399986</c:v>
                </c:pt>
                <c:pt idx="3">
                  <c:v>30.703973652000013</c:v>
                </c:pt>
                <c:pt idx="4">
                  <c:v>26.158936896</c:v>
                </c:pt>
                <c:pt idx="5">
                  <c:v>30.271829385599997</c:v>
                </c:pt>
                <c:pt idx="6">
                  <c:v>89.289059903999998</c:v>
                </c:pt>
                <c:pt idx="7">
                  <c:v>22.352364640799998</c:v>
                </c:pt>
                <c:pt idx="8">
                  <c:v>202.8601687428</c:v>
                </c:pt>
                <c:pt idx="9">
                  <c:v>20.208066389999995</c:v>
                </c:pt>
                <c:pt idx="10">
                  <c:v>52.644364552799999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E-4BA8-972A-ADCD12F7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75888"/>
        <c:axId val="165676280"/>
      </c:barChart>
      <c:catAx>
        <c:axId val="16567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676280"/>
        <c:crosses val="autoZero"/>
        <c:auto val="1"/>
        <c:lblAlgn val="ctr"/>
        <c:lblOffset val="100"/>
        <c:noMultiLvlLbl val="0"/>
      </c:catAx>
      <c:valAx>
        <c:axId val="165676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TJ/år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6567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Graf!$F$31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Graf!$A$34:$A$44</c:f>
              <c:strCache>
                <c:ptCount val="11"/>
                <c:pt idx="0">
                  <c:v>Brønderslev</c:v>
                </c:pt>
                <c:pt idx="1">
                  <c:v>Frederikshavn</c:v>
                </c:pt>
                <c:pt idx="2">
                  <c:v>Hjørring</c:v>
                </c:pt>
                <c:pt idx="3">
                  <c:v>Jammerbugt</c:v>
                </c:pt>
                <c:pt idx="4">
                  <c:v>Læsø</c:v>
                </c:pt>
                <c:pt idx="5">
                  <c:v>Mariagerfjord</c:v>
                </c:pt>
                <c:pt idx="6">
                  <c:v>Morsø</c:v>
                </c:pt>
                <c:pt idx="7">
                  <c:v>Rebild</c:v>
                </c:pt>
                <c:pt idx="8">
                  <c:v>Thisted</c:v>
                </c:pt>
                <c:pt idx="9">
                  <c:v>Vesthimmerlands</c:v>
                </c:pt>
                <c:pt idx="10">
                  <c:v>Aalborg</c:v>
                </c:pt>
              </c:strCache>
            </c:strRef>
          </c:cat>
          <c:val>
            <c:numRef>
              <c:f>Graf!$F$34:$F$44</c:f>
              <c:numCache>
                <c:formatCode>_ * #,##0_ ;_ * \-#,##0_ ;_ * "-"??_ ;_ @_ </c:formatCode>
                <c:ptCount val="11"/>
                <c:pt idx="0">
                  <c:v>23</c:v>
                </c:pt>
                <c:pt idx="1">
                  <c:v>13</c:v>
                </c:pt>
                <c:pt idx="2">
                  <c:v>12.1</c:v>
                </c:pt>
                <c:pt idx="3">
                  <c:v>0</c:v>
                </c:pt>
                <c:pt idx="4">
                  <c:v>0</c:v>
                </c:pt>
                <c:pt idx="5">
                  <c:v>85.9</c:v>
                </c:pt>
                <c:pt idx="6">
                  <c:v>6</c:v>
                </c:pt>
                <c:pt idx="7">
                  <c:v>12</c:v>
                </c:pt>
                <c:pt idx="8">
                  <c:v>27.4</c:v>
                </c:pt>
                <c:pt idx="9">
                  <c:v>5</c:v>
                </c:pt>
                <c:pt idx="10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0-4A52-87C4-50C13B82A929}"/>
            </c:ext>
          </c:extLst>
        </c:ser>
        <c:ser>
          <c:idx val="0"/>
          <c:order val="1"/>
          <c:tx>
            <c:strRef>
              <c:f>Graf!$E$31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Graf!$A$34:$A$44</c:f>
              <c:strCache>
                <c:ptCount val="11"/>
                <c:pt idx="0">
                  <c:v>Brønderslev</c:v>
                </c:pt>
                <c:pt idx="1">
                  <c:v>Frederikshavn</c:v>
                </c:pt>
                <c:pt idx="2">
                  <c:v>Hjørring</c:v>
                </c:pt>
                <c:pt idx="3">
                  <c:v>Jammerbugt</c:v>
                </c:pt>
                <c:pt idx="4">
                  <c:v>Læsø</c:v>
                </c:pt>
                <c:pt idx="5">
                  <c:v>Mariagerfjord</c:v>
                </c:pt>
                <c:pt idx="6">
                  <c:v>Morsø</c:v>
                </c:pt>
                <c:pt idx="7">
                  <c:v>Rebild</c:v>
                </c:pt>
                <c:pt idx="8">
                  <c:v>Thisted</c:v>
                </c:pt>
                <c:pt idx="9">
                  <c:v>Vesthimmerlands</c:v>
                </c:pt>
                <c:pt idx="10">
                  <c:v>Aalborg</c:v>
                </c:pt>
              </c:strCache>
            </c:strRef>
          </c:cat>
          <c:val>
            <c:numRef>
              <c:f>Graf!$E$34:$E$44</c:f>
              <c:numCache>
                <c:formatCode>_ * #,##0_ ;_ * \-#,##0_ ;_ * "-"??_ ;_ @_ </c:formatCode>
                <c:ptCount val="11"/>
                <c:pt idx="0">
                  <c:v>4380.7000000000007</c:v>
                </c:pt>
                <c:pt idx="1">
                  <c:v>6427.7000000000025</c:v>
                </c:pt>
                <c:pt idx="2">
                  <c:v>7366.6000000000031</c:v>
                </c:pt>
                <c:pt idx="3">
                  <c:v>5227.5000000000064</c:v>
                </c:pt>
                <c:pt idx="4">
                  <c:v>409.00000000000011</c:v>
                </c:pt>
                <c:pt idx="5">
                  <c:v>4934.2000000000007</c:v>
                </c:pt>
                <c:pt idx="6">
                  <c:v>2854.7999999999984</c:v>
                </c:pt>
                <c:pt idx="7">
                  <c:v>3876.8000000000079</c:v>
                </c:pt>
                <c:pt idx="8">
                  <c:v>8250.6999999999953</c:v>
                </c:pt>
                <c:pt idx="9">
                  <c:v>3876.8000000000079</c:v>
                </c:pt>
                <c:pt idx="10">
                  <c:v>9596.4000000000051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0-4A52-87C4-50C13B82A929}"/>
            </c:ext>
          </c:extLst>
        </c:ser>
        <c:ser>
          <c:idx val="2"/>
          <c:order val="2"/>
          <c:tx>
            <c:strRef>
              <c:f>Graf!$D$31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Graf!$A$34:$A$44</c:f>
              <c:strCache>
                <c:ptCount val="11"/>
                <c:pt idx="0">
                  <c:v>Brønderslev</c:v>
                </c:pt>
                <c:pt idx="1">
                  <c:v>Frederikshavn</c:v>
                </c:pt>
                <c:pt idx="2">
                  <c:v>Hjørring</c:v>
                </c:pt>
                <c:pt idx="3">
                  <c:v>Jammerbugt</c:v>
                </c:pt>
                <c:pt idx="4">
                  <c:v>Læsø</c:v>
                </c:pt>
                <c:pt idx="5">
                  <c:v>Mariagerfjord</c:v>
                </c:pt>
                <c:pt idx="6">
                  <c:v>Morsø</c:v>
                </c:pt>
                <c:pt idx="7">
                  <c:v>Rebild</c:v>
                </c:pt>
                <c:pt idx="8">
                  <c:v>Thisted</c:v>
                </c:pt>
                <c:pt idx="9">
                  <c:v>Vesthimmerlands</c:v>
                </c:pt>
                <c:pt idx="10">
                  <c:v>Aalborg</c:v>
                </c:pt>
              </c:strCache>
            </c:strRef>
          </c:cat>
          <c:val>
            <c:numRef>
              <c:f>Graf!$D$34:$D$44</c:f>
              <c:numCache>
                <c:formatCode>_ * #,##0_ ;_ * \-#,##0_ ;_ * "-"??_ ;_ @_ </c:formatCode>
                <c:ptCount val="11"/>
                <c:pt idx="0">
                  <c:v>6783</c:v>
                </c:pt>
                <c:pt idx="1">
                  <c:v>9142.3000000000047</c:v>
                </c:pt>
                <c:pt idx="2">
                  <c:v>9828.7000000000007</c:v>
                </c:pt>
                <c:pt idx="3">
                  <c:v>8626.3000000000102</c:v>
                </c:pt>
                <c:pt idx="4">
                  <c:v>684.50000000000011</c:v>
                </c:pt>
                <c:pt idx="5">
                  <c:v>7929.0000000000018</c:v>
                </c:pt>
                <c:pt idx="6">
                  <c:v>4133.6999999999989</c:v>
                </c:pt>
                <c:pt idx="7">
                  <c:v>5411.1000000000058</c:v>
                </c:pt>
                <c:pt idx="8">
                  <c:v>10927.500000000007</c:v>
                </c:pt>
                <c:pt idx="9">
                  <c:v>5931.1999999999907</c:v>
                </c:pt>
                <c:pt idx="10">
                  <c:v>14215.900000000061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00-4A52-87C4-50C13B82A929}"/>
            </c:ext>
          </c:extLst>
        </c:ser>
        <c:ser>
          <c:idx val="3"/>
          <c:order val="3"/>
          <c:tx>
            <c:strRef>
              <c:f>Graf!$C$31</c:f>
              <c:strCache>
                <c:ptCount val="1"/>
                <c:pt idx="0">
                  <c:v>2018*</c:v>
                </c:pt>
              </c:strCache>
            </c:strRef>
          </c:tx>
          <c:invertIfNegative val="0"/>
          <c:cat>
            <c:strRef>
              <c:f>Graf!$A$34:$A$44</c:f>
              <c:strCache>
                <c:ptCount val="11"/>
                <c:pt idx="0">
                  <c:v>Brønderslev</c:v>
                </c:pt>
                <c:pt idx="1">
                  <c:v>Frederikshavn</c:v>
                </c:pt>
                <c:pt idx="2">
                  <c:v>Hjørring</c:v>
                </c:pt>
                <c:pt idx="3">
                  <c:v>Jammerbugt</c:v>
                </c:pt>
                <c:pt idx="4">
                  <c:v>Læsø</c:v>
                </c:pt>
                <c:pt idx="5">
                  <c:v>Mariagerfjord</c:v>
                </c:pt>
                <c:pt idx="6">
                  <c:v>Morsø</c:v>
                </c:pt>
                <c:pt idx="7">
                  <c:v>Rebild</c:v>
                </c:pt>
                <c:pt idx="8">
                  <c:v>Thisted</c:v>
                </c:pt>
                <c:pt idx="9">
                  <c:v>Vesthimmerlands</c:v>
                </c:pt>
                <c:pt idx="10">
                  <c:v>Aalborg</c:v>
                </c:pt>
              </c:strCache>
            </c:strRef>
          </c:cat>
          <c:val>
            <c:numRef>
              <c:f>Graf!$C$34:$C$44</c:f>
              <c:numCache>
                <c:formatCode>_ * #,##0_ ;_ * \-#,##0_ ;_ * "-"??_ ;_ @_ </c:formatCode>
                <c:ptCount val="11"/>
                <c:pt idx="0">
                  <c:v>8225.2950819672133</c:v>
                </c:pt>
                <c:pt idx="1">
                  <c:v>9394.8688524590161</c:v>
                </c:pt>
                <c:pt idx="2">
                  <c:v>17938.971584699448</c:v>
                </c:pt>
                <c:pt idx="3">
                  <c:v>10483.022950819672</c:v>
                </c:pt>
                <c:pt idx="4">
                  <c:v>5508.6918032786889</c:v>
                </c:pt>
                <c:pt idx="5">
                  <c:v>9921.5693989071024</c:v>
                </c:pt>
                <c:pt idx="6">
                  <c:v>4594.8229508196728</c:v>
                </c:pt>
                <c:pt idx="7">
                  <c:v>8011.5409836065573</c:v>
                </c:pt>
                <c:pt idx="8">
                  <c:v>13094.778142076504</c:v>
                </c:pt>
                <c:pt idx="9">
                  <c:v>7305.3540983606545</c:v>
                </c:pt>
                <c:pt idx="10">
                  <c:v>17506.559562841529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00-4A52-87C4-50C13B82A929}"/>
            </c:ext>
          </c:extLst>
        </c:ser>
        <c:ser>
          <c:idx val="4"/>
          <c:order val="4"/>
          <c:tx>
            <c:strRef>
              <c:f>Graf!$B$31</c:f>
              <c:strCache>
                <c:ptCount val="1"/>
                <c:pt idx="0">
                  <c:v>2020*</c:v>
                </c:pt>
              </c:strCache>
            </c:strRef>
          </c:tx>
          <c:invertIfNegative val="0"/>
          <c:cat>
            <c:strRef>
              <c:f>Graf!$A$34:$A$44</c:f>
              <c:strCache>
                <c:ptCount val="11"/>
                <c:pt idx="0">
                  <c:v>Brønderslev</c:v>
                </c:pt>
                <c:pt idx="1">
                  <c:v>Frederikshavn</c:v>
                </c:pt>
                <c:pt idx="2">
                  <c:v>Hjørring</c:v>
                </c:pt>
                <c:pt idx="3">
                  <c:v>Jammerbugt</c:v>
                </c:pt>
                <c:pt idx="4">
                  <c:v>Læsø</c:v>
                </c:pt>
                <c:pt idx="5">
                  <c:v>Mariagerfjord</c:v>
                </c:pt>
                <c:pt idx="6">
                  <c:v>Morsø</c:v>
                </c:pt>
                <c:pt idx="7">
                  <c:v>Rebild</c:v>
                </c:pt>
                <c:pt idx="8">
                  <c:v>Thisted</c:v>
                </c:pt>
                <c:pt idx="9">
                  <c:v>Vesthimmerlands</c:v>
                </c:pt>
                <c:pt idx="10">
                  <c:v>Aalborg</c:v>
                </c:pt>
              </c:strCache>
            </c:strRef>
          </c:cat>
          <c:val>
            <c:numRef>
              <c:f>Graf!$B$34:$B$44</c:f>
              <c:numCache>
                <c:formatCode>_ * #.##0_ ;_ * \-#.##0_ ;_ * "-"??_ ;_ @_ </c:formatCode>
                <c:ptCount val="11"/>
                <c:pt idx="0">
                  <c:v>7027.4378262295086</c:v>
                </c:pt>
                <c:pt idx="1">
                  <c:v>8817.7709792349724</c:v>
                </c:pt>
                <c:pt idx="2">
                  <c:v>18250.299119125681</c:v>
                </c:pt>
                <c:pt idx="3">
                  <c:v>9321.1820437158513</c:v>
                </c:pt>
                <c:pt idx="4">
                  <c:v>7941.3894644808743</c:v>
                </c:pt>
                <c:pt idx="5">
                  <c:v>9189.990706010929</c:v>
                </c:pt>
                <c:pt idx="6">
                  <c:v>27106.575562841532</c:v>
                </c:pt>
                <c:pt idx="7">
                  <c:v>6785.781615300546</c:v>
                </c:pt>
                <c:pt idx="8">
                  <c:v>61584.750680874313</c:v>
                </c:pt>
                <c:pt idx="9">
                  <c:v>6134.8106830601091</c:v>
                </c:pt>
                <c:pt idx="10">
                  <c:v>15981.895735519125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00-4A52-87C4-50C13B82A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75888"/>
        <c:axId val="165676280"/>
      </c:barChart>
      <c:catAx>
        <c:axId val="16567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676280"/>
        <c:crosses val="autoZero"/>
        <c:auto val="1"/>
        <c:lblAlgn val="ctr"/>
        <c:lblOffset val="100"/>
        <c:noMultiLvlLbl val="0"/>
      </c:catAx>
      <c:valAx>
        <c:axId val="165676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</a:t>
                </a:r>
                <a:r>
                  <a:rPr lang="en-US" baseline="-25000"/>
                  <a:t>p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6567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182878</xdr:colOff>
      <xdr:row>0</xdr:row>
      <xdr:rowOff>145256</xdr:rowOff>
    </xdr:from>
    <xdr:to>
      <xdr:col>18</xdr:col>
      <xdr:colOff>104774</xdr:colOff>
      <xdr:row>24</xdr:row>
      <xdr:rowOff>107155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202407</xdr:colOff>
      <xdr:row>25</xdr:row>
      <xdr:rowOff>130969</xdr:rowOff>
    </xdr:from>
    <xdr:to>
      <xdr:col>18</xdr:col>
      <xdr:colOff>124303</xdr:colOff>
      <xdr:row>49</xdr:row>
      <xdr:rowOff>80962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E4699E09-1594-4736-8593-5E2A83189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8A30B-440E-4187-8053-80D7DEC4E1AF}">
  <dimension ref="A1:P90"/>
  <sheetViews>
    <sheetView tabSelected="1" workbookViewId="0">
      <selection activeCell="A2" sqref="A2"/>
    </sheetView>
  </sheetViews>
  <sheetFormatPr defaultColWidth="11.42578125" defaultRowHeight="12.75" x14ac:dyDescent="0.2"/>
  <cols>
    <col min="1" max="1" width="20.28515625" customWidth="1"/>
    <col min="2" max="2" width="11.42578125" customWidth="1"/>
    <col min="3" max="3" width="11.7109375" customWidth="1"/>
    <col min="4" max="4" width="20.28515625" customWidth="1"/>
    <col min="7" max="7" width="20.28515625" customWidth="1"/>
    <col min="8" max="8" width="14" bestFit="1" customWidth="1"/>
    <col min="10" max="10" width="20.28515625" customWidth="1"/>
  </cols>
  <sheetData>
    <row r="1" spans="1:16" s="2" customFormat="1" ht="26.25" x14ac:dyDescent="0.4">
      <c r="A1" s="1" t="s">
        <v>23</v>
      </c>
    </row>
    <row r="2" spans="1:16" s="3" customFormat="1" x14ac:dyDescent="0.2"/>
    <row r="3" spans="1:16" s="3" customFormat="1" x14ac:dyDescent="0.2">
      <c r="A3" s="4" t="s">
        <v>21</v>
      </c>
    </row>
    <row r="4" spans="1:16" s="3" customFormat="1" x14ac:dyDescent="0.2"/>
    <row r="5" spans="1:16" s="3" customFormat="1" x14ac:dyDescent="0.2">
      <c r="A5" s="5"/>
      <c r="B5" s="6"/>
    </row>
    <row r="6" spans="1:16" s="3" customFormat="1" x14ac:dyDescent="0.2">
      <c r="A6" s="10" t="s">
        <v>2</v>
      </c>
      <c r="B6" s="7">
        <v>2020</v>
      </c>
      <c r="D6" s="10" t="s">
        <v>22</v>
      </c>
      <c r="E6" s="7">
        <v>2020</v>
      </c>
      <c r="G6" s="10" t="s">
        <v>4</v>
      </c>
      <c r="H6" s="7">
        <f>E6</f>
        <v>2020</v>
      </c>
      <c r="J6" s="10" t="s">
        <v>1</v>
      </c>
      <c r="K6" s="7">
        <f>E6</f>
        <v>2020</v>
      </c>
    </row>
    <row r="7" spans="1:16" s="3" customFormat="1" x14ac:dyDescent="0.2">
      <c r="A7" s="28" t="s">
        <v>0</v>
      </c>
      <c r="B7" s="20">
        <v>111818</v>
      </c>
      <c r="D7" s="28" t="s">
        <v>0</v>
      </c>
      <c r="E7" s="20">
        <f>H7/915</f>
        <v>1210087.7454579235</v>
      </c>
      <c r="G7" s="28" t="s">
        <v>0</v>
      </c>
      <c r="H7" s="20">
        <v>1107230287.0940001</v>
      </c>
      <c r="J7" s="28" t="s">
        <v>0</v>
      </c>
      <c r="K7" s="27">
        <f>H7*3.6/1000000</f>
        <v>3986.0290335384007</v>
      </c>
    </row>
    <row r="8" spans="1:16" s="3" customFormat="1" x14ac:dyDescent="0.2">
      <c r="A8" s="28" t="s">
        <v>5</v>
      </c>
      <c r="B8" s="20">
        <f>SUM(B9:B19)</f>
        <v>16174</v>
      </c>
      <c r="D8" s="28" t="s">
        <v>5</v>
      </c>
      <c r="E8" s="20">
        <f t="shared" ref="E8:E19" si="0">H8/915</f>
        <v>178141.88441639344</v>
      </c>
      <c r="G8" s="28" t="s">
        <v>5</v>
      </c>
      <c r="H8" s="20">
        <f>SUM(H9:H19)</f>
        <v>162999824.241</v>
      </c>
      <c r="J8" s="28" t="s">
        <v>5</v>
      </c>
      <c r="K8" s="26">
        <f>H8*3.6/1000000</f>
        <v>586.79936726760002</v>
      </c>
      <c r="M8" s="22"/>
      <c r="N8" s="21"/>
      <c r="O8" s="21"/>
      <c r="P8" s="21"/>
    </row>
    <row r="9" spans="1:16" s="3" customFormat="1" x14ac:dyDescent="0.2">
      <c r="A9" s="28" t="s">
        <v>6</v>
      </c>
      <c r="B9" s="20">
        <v>1042</v>
      </c>
      <c r="D9" s="28" t="s">
        <v>6</v>
      </c>
      <c r="E9" s="20">
        <f t="shared" si="0"/>
        <v>7027.4378262295086</v>
      </c>
      <c r="G9" s="28" t="s">
        <v>6</v>
      </c>
      <c r="H9" s="29">
        <v>6430105.6110000005</v>
      </c>
      <c r="J9" s="28" t="s">
        <v>6</v>
      </c>
      <c r="K9" s="26">
        <f t="shared" ref="K9:K19" si="1">H9*3.6/1000000</f>
        <v>23.148380199600005</v>
      </c>
    </row>
    <row r="10" spans="1:16" s="3" customFormat="1" x14ac:dyDescent="0.2">
      <c r="A10" s="28" t="s">
        <v>7</v>
      </c>
      <c r="B10" s="20">
        <v>1592</v>
      </c>
      <c r="D10" s="28" t="s">
        <v>7</v>
      </c>
      <c r="E10" s="20">
        <f t="shared" si="0"/>
        <v>8817.7709792349724</v>
      </c>
      <c r="G10" s="28" t="s">
        <v>7</v>
      </c>
      <c r="H10" s="29">
        <v>8068260.4459999995</v>
      </c>
      <c r="J10" s="28" t="s">
        <v>7</v>
      </c>
      <c r="K10" s="26">
        <f t="shared" si="1"/>
        <v>29.045737605599999</v>
      </c>
    </row>
    <row r="11" spans="1:16" s="3" customFormat="1" x14ac:dyDescent="0.2">
      <c r="A11" s="28" t="s">
        <v>8</v>
      </c>
      <c r="B11" s="20">
        <v>1723</v>
      </c>
      <c r="D11" s="28" t="s">
        <v>8</v>
      </c>
      <c r="E11" s="20">
        <f t="shared" si="0"/>
        <v>18250.299119125681</v>
      </c>
      <c r="G11" s="28" t="s">
        <v>8</v>
      </c>
      <c r="H11" s="29">
        <v>16699023.693999996</v>
      </c>
      <c r="J11" s="28" t="s">
        <v>8</v>
      </c>
      <c r="K11" s="26">
        <f t="shared" si="1"/>
        <v>60.116485298399986</v>
      </c>
    </row>
    <row r="12" spans="1:16" s="3" customFormat="1" x14ac:dyDescent="0.2">
      <c r="A12" s="28" t="s">
        <v>9</v>
      </c>
      <c r="B12" s="20">
        <v>1446</v>
      </c>
      <c r="D12" s="28" t="s">
        <v>9</v>
      </c>
      <c r="E12" s="20">
        <f t="shared" si="0"/>
        <v>9321.1820437158513</v>
      </c>
      <c r="G12" s="28" t="s">
        <v>9</v>
      </c>
      <c r="H12" s="29">
        <v>8528881.570000004</v>
      </c>
      <c r="J12" s="28" t="s">
        <v>9</v>
      </c>
      <c r="K12" s="26">
        <f t="shared" si="1"/>
        <v>30.703973652000013</v>
      </c>
    </row>
    <row r="13" spans="1:16" s="3" customFormat="1" x14ac:dyDescent="0.2">
      <c r="A13" s="28" t="s">
        <v>10</v>
      </c>
      <c r="B13" s="20">
        <v>137</v>
      </c>
      <c r="D13" s="28" t="s">
        <v>10</v>
      </c>
      <c r="E13" s="20">
        <f t="shared" si="0"/>
        <v>7941.3894644808743</v>
      </c>
      <c r="G13" s="28" t="s">
        <v>10</v>
      </c>
      <c r="H13" s="29">
        <v>7266371.3600000003</v>
      </c>
      <c r="J13" s="28" t="s">
        <v>10</v>
      </c>
      <c r="K13" s="26">
        <f t="shared" si="1"/>
        <v>26.158936896</v>
      </c>
    </row>
    <row r="14" spans="1:16" s="3" customFormat="1" x14ac:dyDescent="0.2">
      <c r="A14" s="28" t="s">
        <v>11</v>
      </c>
      <c r="B14" s="20">
        <v>1507</v>
      </c>
      <c r="D14" s="28" t="s">
        <v>11</v>
      </c>
      <c r="E14" s="20">
        <f t="shared" si="0"/>
        <v>9189.990706010929</v>
      </c>
      <c r="G14" s="28" t="s">
        <v>11</v>
      </c>
      <c r="H14" s="29">
        <v>8408841.4959999993</v>
      </c>
      <c r="J14" s="28" t="s">
        <v>11</v>
      </c>
      <c r="K14" s="26">
        <f t="shared" si="1"/>
        <v>30.271829385599997</v>
      </c>
    </row>
    <row r="15" spans="1:16" s="3" customFormat="1" x14ac:dyDescent="0.2">
      <c r="A15" s="28" t="s">
        <v>12</v>
      </c>
      <c r="B15" s="20">
        <v>679</v>
      </c>
      <c r="D15" s="28" t="s">
        <v>12</v>
      </c>
      <c r="E15" s="20">
        <f t="shared" si="0"/>
        <v>27106.575562841532</v>
      </c>
      <c r="G15" s="28" t="s">
        <v>12</v>
      </c>
      <c r="H15" s="29">
        <v>24802516.640000001</v>
      </c>
      <c r="J15" s="28" t="s">
        <v>12</v>
      </c>
      <c r="K15" s="26">
        <f t="shared" si="1"/>
        <v>89.289059903999998</v>
      </c>
    </row>
    <row r="16" spans="1:16" s="3" customFormat="1" x14ac:dyDescent="0.2">
      <c r="A16" s="28" t="s">
        <v>13</v>
      </c>
      <c r="B16" s="20">
        <v>1320</v>
      </c>
      <c r="D16" s="28" t="s">
        <v>13</v>
      </c>
      <c r="E16" s="20">
        <f t="shared" si="0"/>
        <v>6785.781615300546</v>
      </c>
      <c r="G16" s="28" t="s">
        <v>13</v>
      </c>
      <c r="H16" s="29">
        <v>6208990.1779999994</v>
      </c>
      <c r="J16" s="28" t="s">
        <v>13</v>
      </c>
      <c r="K16" s="26">
        <f t="shared" si="1"/>
        <v>22.352364640799998</v>
      </c>
    </row>
    <row r="17" spans="1:12" s="3" customFormat="1" x14ac:dyDescent="0.2">
      <c r="A17" s="28" t="s">
        <v>14</v>
      </c>
      <c r="B17" s="20">
        <v>1969</v>
      </c>
      <c r="D17" s="28" t="s">
        <v>14</v>
      </c>
      <c r="E17" s="20">
        <f t="shared" si="0"/>
        <v>61584.750680874313</v>
      </c>
      <c r="G17" s="28" t="s">
        <v>14</v>
      </c>
      <c r="H17" s="29">
        <v>56350046.872999996</v>
      </c>
      <c r="J17" s="28" t="s">
        <v>14</v>
      </c>
      <c r="K17" s="26">
        <f t="shared" si="1"/>
        <v>202.8601687428</v>
      </c>
    </row>
    <row r="18" spans="1:12" s="3" customFormat="1" x14ac:dyDescent="0.2">
      <c r="A18" s="28" t="s">
        <v>15</v>
      </c>
      <c r="B18" s="20">
        <v>1465</v>
      </c>
      <c r="D18" s="28" t="s">
        <v>15</v>
      </c>
      <c r="E18" s="20">
        <f t="shared" si="0"/>
        <v>6134.8106830601091</v>
      </c>
      <c r="G18" s="28" t="s">
        <v>15</v>
      </c>
      <c r="H18" s="29">
        <v>5613351.7749999994</v>
      </c>
      <c r="J18" s="28" t="s">
        <v>15</v>
      </c>
      <c r="K18" s="26">
        <f t="shared" si="1"/>
        <v>20.208066389999995</v>
      </c>
    </row>
    <row r="19" spans="1:12" s="3" customFormat="1" x14ac:dyDescent="0.2">
      <c r="A19" s="28" t="s">
        <v>16</v>
      </c>
      <c r="B19" s="20">
        <v>3294</v>
      </c>
      <c r="D19" s="28" t="s">
        <v>16</v>
      </c>
      <c r="E19" s="20">
        <f t="shared" si="0"/>
        <v>15981.895735519125</v>
      </c>
      <c r="F19" s="9"/>
      <c r="G19" s="28" t="s">
        <v>16</v>
      </c>
      <c r="H19" s="29">
        <v>14623434.597999999</v>
      </c>
      <c r="I19" s="9"/>
      <c r="J19" s="28" t="s">
        <v>16</v>
      </c>
      <c r="K19" s="26">
        <f t="shared" si="1"/>
        <v>52.644364552799999</v>
      </c>
    </row>
    <row r="20" spans="1:12" s="3" customFormat="1" x14ac:dyDescent="0.2">
      <c r="A20" s="6"/>
      <c r="B20" s="19"/>
      <c r="D20" s="6"/>
      <c r="E20" s="14"/>
      <c r="F20" s="14"/>
      <c r="G20" s="6"/>
      <c r="H20" s="14"/>
      <c r="I20" s="14"/>
      <c r="J20" s="6"/>
      <c r="K20" s="14"/>
    </row>
    <row r="21" spans="1:12" s="3" customFormat="1" x14ac:dyDescent="0.2">
      <c r="A21" s="6"/>
      <c r="B21" s="19"/>
      <c r="D21" s="6"/>
      <c r="E21" s="14"/>
      <c r="F21" s="14"/>
      <c r="G21" s="6"/>
      <c r="H21" s="14"/>
      <c r="I21" s="14"/>
      <c r="J21" s="6"/>
      <c r="K21" s="14"/>
    </row>
    <row r="22" spans="1:12" s="3" customFormat="1" x14ac:dyDescent="0.2">
      <c r="A22" s="6"/>
      <c r="B22" s="19"/>
      <c r="D22" s="6"/>
      <c r="E22" s="14"/>
      <c r="F22" s="14"/>
      <c r="G22" s="6"/>
      <c r="H22" s="14"/>
      <c r="I22" s="14"/>
      <c r="J22" s="6"/>
      <c r="K22" s="14"/>
      <c r="L22" s="9"/>
    </row>
    <row r="23" spans="1:12" s="3" customFormat="1" x14ac:dyDescent="0.2">
      <c r="A23" s="6"/>
      <c r="B23" s="19"/>
      <c r="D23" s="6"/>
      <c r="E23" s="14"/>
      <c r="F23" s="14"/>
      <c r="G23" s="6"/>
      <c r="H23" s="14"/>
      <c r="I23" s="14"/>
      <c r="J23" s="6"/>
      <c r="K23" s="14"/>
      <c r="L23" s="9"/>
    </row>
    <row r="24" spans="1:12" s="3" customFormat="1" x14ac:dyDescent="0.2">
      <c r="A24" s="6"/>
      <c r="B24" s="19"/>
      <c r="D24" s="6"/>
      <c r="E24" s="14"/>
      <c r="F24" s="14"/>
      <c r="G24" s="6"/>
      <c r="H24" s="23"/>
      <c r="I24" s="14"/>
      <c r="J24" s="6"/>
      <c r="K24" s="14"/>
      <c r="L24" s="9"/>
    </row>
    <row r="25" spans="1:12" s="3" customFormat="1" x14ac:dyDescent="0.2">
      <c r="A25" s="6"/>
      <c r="B25" s="19"/>
      <c r="D25" s="9"/>
      <c r="E25" s="14"/>
      <c r="F25" s="14"/>
      <c r="G25" s="6"/>
      <c r="H25" s="14"/>
      <c r="I25" s="14"/>
      <c r="J25" s="6"/>
      <c r="K25" s="14"/>
      <c r="L25" s="9"/>
    </row>
    <row r="26" spans="1:12" s="3" customFormat="1" x14ac:dyDescent="0.2">
      <c r="A26" s="6"/>
      <c r="B26" s="19"/>
      <c r="D26" s="9"/>
      <c r="E26" s="14"/>
      <c r="F26" s="14"/>
      <c r="G26" s="6"/>
      <c r="H26" s="14"/>
      <c r="I26" s="14"/>
      <c r="J26" s="6"/>
      <c r="K26" s="14"/>
      <c r="L26" s="9"/>
    </row>
    <row r="27" spans="1:12" s="3" customFormat="1" x14ac:dyDescent="0.2">
      <c r="D27" s="9"/>
      <c r="E27" s="25"/>
      <c r="F27" s="9"/>
      <c r="G27" s="9"/>
      <c r="H27" s="23"/>
      <c r="I27" s="9"/>
      <c r="J27" s="9"/>
      <c r="K27" s="9"/>
      <c r="L27" s="9"/>
    </row>
    <row r="28" spans="1:12" s="3" customFormat="1" x14ac:dyDescent="0.2">
      <c r="A28" s="18"/>
      <c r="B28" s="11"/>
      <c r="D28" s="9"/>
      <c r="E28" s="11"/>
      <c r="F28" s="9"/>
      <c r="G28" s="9"/>
      <c r="H28" s="11"/>
      <c r="I28" s="11"/>
      <c r="J28" s="9"/>
      <c r="K28" s="11"/>
      <c r="L28" s="9"/>
    </row>
    <row r="29" spans="1:12" s="3" customFormat="1" x14ac:dyDescent="0.2">
      <c r="A29" s="6"/>
      <c r="B29" s="14"/>
      <c r="D29" s="9"/>
      <c r="E29" s="12"/>
      <c r="F29" s="12"/>
      <c r="G29" s="9"/>
      <c r="H29" s="12"/>
      <c r="I29" s="12"/>
      <c r="J29" s="9"/>
      <c r="K29" s="12"/>
      <c r="L29" s="9"/>
    </row>
    <row r="30" spans="1:12" s="3" customFormat="1" x14ac:dyDescent="0.2">
      <c r="A30" s="6"/>
      <c r="B30" s="13"/>
      <c r="D30" s="6"/>
      <c r="E30" s="9"/>
      <c r="F30" s="13"/>
      <c r="G30" s="6"/>
      <c r="H30" s="24"/>
      <c r="I30" s="13"/>
      <c r="J30" s="6"/>
      <c r="K30" s="25"/>
      <c r="L30" s="9"/>
    </row>
    <row r="31" spans="1:12" s="3" customFormat="1" x14ac:dyDescent="0.2">
      <c r="A31" s="6"/>
      <c r="D31" s="6"/>
      <c r="E31" s="13"/>
      <c r="F31" s="13"/>
      <c r="G31" s="6"/>
      <c r="H31" s="13"/>
      <c r="I31" s="13"/>
      <c r="J31" s="6"/>
      <c r="K31" s="13"/>
      <c r="L31" s="9"/>
    </row>
    <row r="32" spans="1:12" s="3" customFormat="1" x14ac:dyDescent="0.2">
      <c r="A32" s="6"/>
      <c r="B32" s="14"/>
      <c r="D32" s="6"/>
      <c r="E32" s="13"/>
      <c r="F32" s="13"/>
      <c r="G32" s="6"/>
      <c r="H32" s="13"/>
      <c r="I32" s="13"/>
      <c r="J32" s="6"/>
      <c r="K32" s="13"/>
      <c r="L32" s="9"/>
    </row>
    <row r="33" spans="1:12" s="3" customFormat="1" x14ac:dyDescent="0.2">
      <c r="A33" s="6"/>
      <c r="B33" s="14"/>
      <c r="D33" s="6"/>
      <c r="E33" s="13"/>
      <c r="F33" s="13"/>
      <c r="G33" s="6"/>
      <c r="H33" s="13"/>
      <c r="I33" s="13"/>
      <c r="J33" s="6"/>
      <c r="K33" s="13"/>
      <c r="L33" s="9"/>
    </row>
    <row r="34" spans="1:12" s="3" customFormat="1" x14ac:dyDescent="0.2">
      <c r="A34" s="6"/>
      <c r="B34" s="14"/>
      <c r="D34" s="6"/>
      <c r="E34" s="13"/>
      <c r="F34" s="13"/>
      <c r="G34" s="6"/>
      <c r="H34" s="13"/>
      <c r="I34" s="13"/>
      <c r="J34" s="6"/>
      <c r="K34" s="13"/>
      <c r="L34" s="9"/>
    </row>
    <row r="35" spans="1:12" s="3" customFormat="1" x14ac:dyDescent="0.2">
      <c r="A35" s="6"/>
      <c r="B35" s="14"/>
      <c r="D35" s="6"/>
      <c r="E35" s="13"/>
      <c r="F35" s="13"/>
      <c r="G35" s="6"/>
      <c r="H35" s="13"/>
      <c r="I35" s="13"/>
      <c r="J35" s="6"/>
      <c r="K35" s="13"/>
    </row>
    <row r="36" spans="1:12" s="3" customFormat="1" x14ac:dyDescent="0.2">
      <c r="A36" s="6"/>
      <c r="B36" s="14"/>
      <c r="D36" s="6"/>
      <c r="E36" s="13"/>
      <c r="F36" s="13"/>
      <c r="G36" s="6"/>
      <c r="H36" s="13"/>
      <c r="I36" s="13"/>
      <c r="J36" s="6"/>
      <c r="K36" s="13"/>
    </row>
    <row r="37" spans="1:12" s="3" customFormat="1" x14ac:dyDescent="0.2">
      <c r="A37" s="6"/>
      <c r="B37" s="14"/>
      <c r="D37" s="6"/>
      <c r="E37" s="13"/>
      <c r="F37" s="13"/>
      <c r="G37" s="6"/>
      <c r="H37" s="13"/>
      <c r="I37" s="13"/>
      <c r="J37" s="6"/>
      <c r="K37" s="13"/>
    </row>
    <row r="38" spans="1:12" s="3" customFormat="1" x14ac:dyDescent="0.2">
      <c r="A38" s="6"/>
      <c r="B38" s="14"/>
      <c r="D38" s="6"/>
      <c r="E38" s="13"/>
      <c r="F38" s="13"/>
      <c r="G38" s="6"/>
      <c r="H38" s="13"/>
      <c r="I38" s="13"/>
      <c r="J38" s="6"/>
      <c r="K38" s="13"/>
    </row>
    <row r="39" spans="1:12" s="3" customFormat="1" x14ac:dyDescent="0.2">
      <c r="A39" s="6"/>
      <c r="B39" s="14"/>
      <c r="D39" s="6"/>
      <c r="E39" s="13"/>
      <c r="F39" s="13"/>
      <c r="G39" s="6"/>
      <c r="H39" s="13"/>
      <c r="I39" s="13"/>
      <c r="J39" s="6"/>
      <c r="K39" s="13"/>
    </row>
    <row r="40" spans="1:12" s="3" customFormat="1" x14ac:dyDescent="0.2">
      <c r="A40" s="6"/>
      <c r="B40" s="14"/>
      <c r="D40" s="6"/>
      <c r="E40" s="13"/>
      <c r="F40" s="13"/>
      <c r="G40" s="6"/>
      <c r="H40" s="13"/>
      <c r="I40" s="13"/>
      <c r="J40" s="6"/>
      <c r="K40" s="13"/>
    </row>
    <row r="41" spans="1:12" s="3" customFormat="1" x14ac:dyDescent="0.2">
      <c r="A41" s="6"/>
      <c r="B41" s="14"/>
      <c r="D41" s="6"/>
      <c r="E41" s="13"/>
      <c r="F41" s="13"/>
      <c r="G41" s="6"/>
      <c r="H41" s="13"/>
      <c r="I41" s="13"/>
      <c r="J41" s="6"/>
      <c r="K41" s="13"/>
    </row>
    <row r="42" spans="1:12" s="3" customFormat="1" x14ac:dyDescent="0.2">
      <c r="A42" s="6"/>
      <c r="B42" s="14"/>
      <c r="D42" s="6"/>
      <c r="E42" s="13"/>
      <c r="F42" s="13"/>
      <c r="G42" s="6"/>
      <c r="H42" s="13"/>
      <c r="I42" s="13"/>
      <c r="J42" s="6"/>
      <c r="K42" s="13"/>
    </row>
    <row r="43" spans="1:12" s="3" customFormat="1" x14ac:dyDescent="0.2">
      <c r="B43" s="15"/>
      <c r="D43" s="9"/>
      <c r="E43" s="9"/>
      <c r="F43" s="9"/>
      <c r="G43" s="9"/>
      <c r="H43" s="9"/>
      <c r="I43" s="9"/>
      <c r="J43" s="9"/>
      <c r="K43" s="9"/>
    </row>
    <row r="44" spans="1:12" s="3" customFormat="1" x14ac:dyDescent="0.2">
      <c r="D44" s="9"/>
      <c r="E44" s="9"/>
      <c r="F44" s="9"/>
      <c r="G44" s="9"/>
      <c r="H44" s="9"/>
      <c r="I44" s="9"/>
      <c r="J44" s="9"/>
      <c r="K44" s="9"/>
    </row>
    <row r="45" spans="1:12" s="3" customFormat="1" x14ac:dyDescent="0.2">
      <c r="C45" s="16"/>
      <c r="D45" s="9"/>
      <c r="E45" s="9"/>
      <c r="F45" s="9"/>
      <c r="G45" s="9"/>
      <c r="H45" s="9"/>
      <c r="I45" s="9"/>
      <c r="J45" s="9"/>
      <c r="K45" s="9"/>
    </row>
    <row r="46" spans="1:12" s="3" customFormat="1" x14ac:dyDescent="0.2">
      <c r="D46" s="9"/>
      <c r="E46" s="9"/>
      <c r="F46" s="9"/>
      <c r="G46" s="9"/>
      <c r="H46" s="9"/>
      <c r="I46" s="9"/>
      <c r="J46" s="9"/>
      <c r="K46" s="9"/>
    </row>
    <row r="47" spans="1:12" s="3" customFormat="1" x14ac:dyDescent="0.2">
      <c r="C47" s="17"/>
    </row>
    <row r="48" spans="1:1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A6DB-D03E-459D-B279-D9285378C698}">
  <dimension ref="A1:P90"/>
  <sheetViews>
    <sheetView workbookViewId="0">
      <selection activeCell="A2" sqref="A2"/>
    </sheetView>
  </sheetViews>
  <sheetFormatPr defaultColWidth="11.42578125" defaultRowHeight="12.75" x14ac:dyDescent="0.2"/>
  <cols>
    <col min="1" max="1" width="20.28515625" customWidth="1"/>
    <col min="2" max="2" width="11.42578125" customWidth="1"/>
    <col min="3" max="3" width="11.7109375" customWidth="1"/>
    <col min="4" max="4" width="20.28515625" customWidth="1"/>
    <col min="7" max="7" width="20.28515625" customWidth="1"/>
    <col min="8" max="8" width="12.28515625" bestFit="1" customWidth="1"/>
    <col min="10" max="10" width="20.28515625" customWidth="1"/>
  </cols>
  <sheetData>
    <row r="1" spans="1:16" s="2" customFormat="1" ht="26.25" x14ac:dyDescent="0.4">
      <c r="A1" s="1" t="s">
        <v>23</v>
      </c>
    </row>
    <row r="2" spans="1:16" s="3" customFormat="1" x14ac:dyDescent="0.2"/>
    <row r="3" spans="1:16" s="3" customFormat="1" x14ac:dyDescent="0.2">
      <c r="A3" s="4" t="s">
        <v>19</v>
      </c>
    </row>
    <row r="4" spans="1:16" s="3" customFormat="1" x14ac:dyDescent="0.2"/>
    <row r="5" spans="1:16" s="3" customFormat="1" x14ac:dyDescent="0.2">
      <c r="A5" s="5"/>
      <c r="B5" s="6"/>
    </row>
    <row r="6" spans="1:16" s="3" customFormat="1" x14ac:dyDescent="0.2">
      <c r="A6" s="10" t="s">
        <v>2</v>
      </c>
      <c r="B6" s="7">
        <v>2018</v>
      </c>
      <c r="D6" s="10" t="s">
        <v>22</v>
      </c>
      <c r="E6" s="7">
        <v>2018</v>
      </c>
      <c r="G6" s="10" t="s">
        <v>4</v>
      </c>
      <c r="H6" s="7">
        <v>2018</v>
      </c>
      <c r="J6" s="10" t="s">
        <v>1</v>
      </c>
      <c r="K6" s="7">
        <v>2018</v>
      </c>
    </row>
    <row r="7" spans="1:16" s="3" customFormat="1" x14ac:dyDescent="0.2">
      <c r="A7" s="28" t="s">
        <v>0</v>
      </c>
      <c r="B7" s="20">
        <v>104414</v>
      </c>
      <c r="D7" s="28" t="s">
        <v>0</v>
      </c>
      <c r="E7" s="20">
        <f>H7/915</f>
        <v>1045251.8786885246</v>
      </c>
      <c r="G7" s="28" t="s">
        <v>0</v>
      </c>
      <c r="H7" s="20">
        <f>956405.469*1000</f>
        <v>956405469</v>
      </c>
      <c r="J7" s="28" t="s">
        <v>0</v>
      </c>
      <c r="K7" s="27">
        <f>H7*3.6/1000000</f>
        <v>3443.0596884000001</v>
      </c>
    </row>
    <row r="8" spans="1:16" s="3" customFormat="1" x14ac:dyDescent="0.2">
      <c r="A8" s="28" t="s">
        <v>5</v>
      </c>
      <c r="B8" s="20">
        <f>SUM(B9:B19)</f>
        <v>15588</v>
      </c>
      <c r="D8" s="28" t="s">
        <v>5</v>
      </c>
      <c r="E8" s="20">
        <f t="shared" ref="E8:E19" si="0">H8/915</f>
        <v>111985.47540983607</v>
      </c>
      <c r="G8" s="28" t="s">
        <v>5</v>
      </c>
      <c r="H8" s="20">
        <f>SUM(H9:H19)</f>
        <v>102466710</v>
      </c>
      <c r="J8" s="28" t="s">
        <v>5</v>
      </c>
      <c r="K8" s="26">
        <f>H8*3.6/1000000</f>
        <v>368.880156</v>
      </c>
      <c r="M8" s="22"/>
      <c r="N8" s="21"/>
      <c r="O8" s="21"/>
      <c r="P8" s="21"/>
    </row>
    <row r="9" spans="1:16" s="3" customFormat="1" x14ac:dyDescent="0.2">
      <c r="A9" s="28" t="s">
        <v>6</v>
      </c>
      <c r="B9" s="20">
        <v>998</v>
      </c>
      <c r="D9" s="28" t="s">
        <v>6</v>
      </c>
      <c r="E9" s="20">
        <f t="shared" si="0"/>
        <v>8225.2950819672133</v>
      </c>
      <c r="G9" s="28" t="s">
        <v>6</v>
      </c>
      <c r="H9" s="29">
        <v>7526145</v>
      </c>
      <c r="J9" s="28" t="s">
        <v>6</v>
      </c>
      <c r="K9" s="26">
        <f t="shared" ref="K9:K19" si="1">H9*3.6/1000000</f>
        <v>27.094121999999999</v>
      </c>
    </row>
    <row r="10" spans="1:16" s="3" customFormat="1" x14ac:dyDescent="0.2">
      <c r="A10" s="28" t="s">
        <v>7</v>
      </c>
      <c r="B10" s="20">
        <v>1551</v>
      </c>
      <c r="D10" s="28" t="s">
        <v>7</v>
      </c>
      <c r="E10" s="20">
        <f t="shared" si="0"/>
        <v>9394.8688524590161</v>
      </c>
      <c r="G10" s="28" t="s">
        <v>7</v>
      </c>
      <c r="H10" s="29">
        <v>8596305</v>
      </c>
      <c r="J10" s="28" t="s">
        <v>7</v>
      </c>
      <c r="K10" s="26">
        <f t="shared" si="1"/>
        <v>30.946698000000001</v>
      </c>
    </row>
    <row r="11" spans="1:16" s="3" customFormat="1" x14ac:dyDescent="0.2">
      <c r="A11" s="28" t="s">
        <v>8</v>
      </c>
      <c r="B11" s="20">
        <v>1662</v>
      </c>
      <c r="D11" s="28" t="s">
        <v>8</v>
      </c>
      <c r="E11" s="20">
        <f t="shared" si="0"/>
        <v>17938.971584699448</v>
      </c>
      <c r="G11" s="28" t="s">
        <v>8</v>
      </c>
      <c r="H11" s="29">
        <v>16414158.999999996</v>
      </c>
      <c r="J11" s="28" t="s">
        <v>8</v>
      </c>
      <c r="K11" s="26">
        <f t="shared" si="1"/>
        <v>59.090972399999991</v>
      </c>
    </row>
    <row r="12" spans="1:16" s="3" customFormat="1" x14ac:dyDescent="0.2">
      <c r="A12" s="28" t="s">
        <v>9</v>
      </c>
      <c r="B12" s="20">
        <v>1393</v>
      </c>
      <c r="D12" s="28" t="s">
        <v>9</v>
      </c>
      <c r="E12" s="20">
        <f t="shared" si="0"/>
        <v>10483.022950819672</v>
      </c>
      <c r="G12" s="28" t="s">
        <v>9</v>
      </c>
      <c r="H12" s="29">
        <v>9591966</v>
      </c>
      <c r="J12" s="28" t="s">
        <v>9</v>
      </c>
      <c r="K12" s="26">
        <f t="shared" si="1"/>
        <v>34.531077600000003</v>
      </c>
    </row>
    <row r="13" spans="1:16" s="3" customFormat="1" x14ac:dyDescent="0.2">
      <c r="A13" s="28" t="s">
        <v>10</v>
      </c>
      <c r="B13" s="20">
        <v>137</v>
      </c>
      <c r="D13" s="28" t="s">
        <v>10</v>
      </c>
      <c r="E13" s="20">
        <f t="shared" si="0"/>
        <v>5508.6918032786889</v>
      </c>
      <c r="G13" s="28" t="s">
        <v>10</v>
      </c>
      <c r="H13" s="29">
        <v>5040453</v>
      </c>
      <c r="J13" s="28" t="s">
        <v>10</v>
      </c>
      <c r="K13" s="26">
        <f t="shared" si="1"/>
        <v>18.145630799999999</v>
      </c>
    </row>
    <row r="14" spans="1:16" s="3" customFormat="1" x14ac:dyDescent="0.2">
      <c r="A14" s="28" t="s">
        <v>11</v>
      </c>
      <c r="B14" s="20">
        <v>1465</v>
      </c>
      <c r="D14" s="28" t="s">
        <v>11</v>
      </c>
      <c r="E14" s="20">
        <f t="shared" si="0"/>
        <v>9921.5693989071024</v>
      </c>
      <c r="G14" s="28" t="s">
        <v>11</v>
      </c>
      <c r="H14" s="29">
        <v>9078235.9999999981</v>
      </c>
      <c r="J14" s="28" t="s">
        <v>11</v>
      </c>
      <c r="K14" s="26">
        <f t="shared" si="1"/>
        <v>32.681649599999993</v>
      </c>
    </row>
    <row r="15" spans="1:16" s="3" customFormat="1" x14ac:dyDescent="0.2">
      <c r="A15" s="28" t="s">
        <v>12</v>
      </c>
      <c r="B15" s="20">
        <v>670</v>
      </c>
      <c r="D15" s="28" t="s">
        <v>12</v>
      </c>
      <c r="E15" s="20">
        <f t="shared" si="0"/>
        <v>4594.8229508196728</v>
      </c>
      <c r="G15" s="28" t="s">
        <v>12</v>
      </c>
      <c r="H15" s="29">
        <v>4204263.0000000009</v>
      </c>
      <c r="J15" s="28" t="s">
        <v>12</v>
      </c>
      <c r="K15" s="26">
        <f t="shared" si="1"/>
        <v>15.135346800000004</v>
      </c>
    </row>
    <row r="16" spans="1:16" s="3" customFormat="1" x14ac:dyDescent="0.2">
      <c r="A16" s="28" t="s">
        <v>13</v>
      </c>
      <c r="B16" s="20">
        <v>1260</v>
      </c>
      <c r="D16" s="28" t="s">
        <v>13</v>
      </c>
      <c r="E16" s="20">
        <f t="shared" si="0"/>
        <v>8011.5409836065573</v>
      </c>
      <c r="G16" s="28" t="s">
        <v>13</v>
      </c>
      <c r="H16" s="29">
        <v>7330560</v>
      </c>
      <c r="J16" s="28" t="s">
        <v>13</v>
      </c>
      <c r="K16" s="26">
        <f t="shared" si="1"/>
        <v>26.390015999999999</v>
      </c>
    </row>
    <row r="17" spans="1:12" s="3" customFormat="1" x14ac:dyDescent="0.2">
      <c r="A17" s="28" t="s">
        <v>14</v>
      </c>
      <c r="B17" s="20">
        <v>1935</v>
      </c>
      <c r="D17" s="28" t="s">
        <v>14</v>
      </c>
      <c r="E17" s="20">
        <f t="shared" si="0"/>
        <v>13094.778142076504</v>
      </c>
      <c r="G17" s="28" t="s">
        <v>14</v>
      </c>
      <c r="H17" s="29">
        <v>11981722.000000002</v>
      </c>
      <c r="J17" s="28" t="s">
        <v>14</v>
      </c>
      <c r="K17" s="26">
        <f t="shared" si="1"/>
        <v>43.134199200000012</v>
      </c>
    </row>
    <row r="18" spans="1:12" s="3" customFormat="1" x14ac:dyDescent="0.2">
      <c r="A18" s="28" t="s">
        <v>15</v>
      </c>
      <c r="B18" s="20">
        <v>1424</v>
      </c>
      <c r="D18" s="28" t="s">
        <v>15</v>
      </c>
      <c r="E18" s="20">
        <f t="shared" si="0"/>
        <v>7305.3540983606545</v>
      </c>
      <c r="G18" s="28" t="s">
        <v>15</v>
      </c>
      <c r="H18" s="29">
        <v>6684398.9999999991</v>
      </c>
      <c r="J18" s="28" t="s">
        <v>15</v>
      </c>
      <c r="K18" s="26">
        <f t="shared" si="1"/>
        <v>24.0638364</v>
      </c>
    </row>
    <row r="19" spans="1:12" s="3" customFormat="1" x14ac:dyDescent="0.2">
      <c r="A19" s="28" t="s">
        <v>16</v>
      </c>
      <c r="B19" s="20">
        <v>3093</v>
      </c>
      <c r="D19" s="28" t="s">
        <v>16</v>
      </c>
      <c r="E19" s="20">
        <f t="shared" si="0"/>
        <v>17506.559562841529</v>
      </c>
      <c r="F19" s="9"/>
      <c r="G19" s="28" t="s">
        <v>16</v>
      </c>
      <c r="H19" s="29">
        <v>16018502</v>
      </c>
      <c r="I19" s="9"/>
      <c r="J19" s="28" t="s">
        <v>16</v>
      </c>
      <c r="K19" s="26">
        <f t="shared" si="1"/>
        <v>57.666607200000001</v>
      </c>
    </row>
    <row r="20" spans="1:12" s="3" customFormat="1" x14ac:dyDescent="0.2">
      <c r="A20" s="6"/>
      <c r="B20" s="19"/>
      <c r="D20" s="6"/>
      <c r="E20" s="14"/>
      <c r="F20" s="14"/>
      <c r="G20" s="6"/>
      <c r="H20" s="14"/>
      <c r="I20" s="14"/>
      <c r="J20" s="6"/>
      <c r="K20" s="14"/>
    </row>
    <row r="21" spans="1:12" s="3" customFormat="1" x14ac:dyDescent="0.2">
      <c r="A21" s="6"/>
      <c r="B21" s="19"/>
      <c r="D21" s="6"/>
      <c r="E21" s="14"/>
      <c r="F21" s="14"/>
      <c r="G21" s="6"/>
      <c r="H21" s="14"/>
      <c r="I21" s="14"/>
      <c r="J21" s="6"/>
      <c r="K21" s="14"/>
    </row>
    <row r="22" spans="1:12" s="3" customFormat="1" x14ac:dyDescent="0.2">
      <c r="A22" s="6"/>
      <c r="B22" s="19"/>
      <c r="D22" s="6"/>
      <c r="E22" s="14"/>
      <c r="F22" s="14"/>
      <c r="G22" s="6"/>
      <c r="H22" s="14"/>
      <c r="I22" s="14"/>
      <c r="J22" s="6"/>
      <c r="K22" s="14"/>
      <c r="L22" s="9"/>
    </row>
    <row r="23" spans="1:12" s="3" customFormat="1" x14ac:dyDescent="0.2">
      <c r="A23" s="6"/>
      <c r="B23" s="19"/>
      <c r="D23" s="6"/>
      <c r="E23" s="14"/>
      <c r="F23" s="14"/>
      <c r="G23" s="6"/>
      <c r="H23" s="14"/>
      <c r="I23" s="14"/>
      <c r="J23" s="6"/>
      <c r="K23" s="14"/>
      <c r="L23" s="9"/>
    </row>
    <row r="24" spans="1:12" s="3" customFormat="1" x14ac:dyDescent="0.2">
      <c r="A24" s="6"/>
      <c r="B24" s="19"/>
      <c r="D24" s="6"/>
      <c r="E24" s="14"/>
      <c r="F24" s="14"/>
      <c r="G24" s="6"/>
      <c r="H24" s="23"/>
      <c r="I24" s="14"/>
      <c r="J24" s="6"/>
      <c r="K24" s="14"/>
      <c r="L24" s="9"/>
    </row>
    <row r="25" spans="1:12" s="3" customFormat="1" x14ac:dyDescent="0.2">
      <c r="A25" s="6"/>
      <c r="B25" s="19"/>
      <c r="D25" s="9"/>
      <c r="E25" s="14"/>
      <c r="F25" s="14"/>
      <c r="G25" s="6"/>
      <c r="H25" s="14"/>
      <c r="I25" s="14"/>
      <c r="J25" s="6"/>
      <c r="K25" s="14"/>
      <c r="L25" s="9"/>
    </row>
    <row r="26" spans="1:12" s="3" customFormat="1" x14ac:dyDescent="0.2">
      <c r="A26" s="6"/>
      <c r="B26" s="19"/>
      <c r="D26" s="9"/>
      <c r="E26" s="14"/>
      <c r="F26" s="14"/>
      <c r="G26" s="6"/>
      <c r="H26" s="14"/>
      <c r="I26" s="14"/>
      <c r="J26" s="6"/>
      <c r="K26" s="14"/>
      <c r="L26" s="9"/>
    </row>
    <row r="27" spans="1:12" s="3" customFormat="1" x14ac:dyDescent="0.2">
      <c r="D27" s="9"/>
      <c r="E27" s="25"/>
      <c r="F27" s="9"/>
      <c r="G27" s="9"/>
      <c r="H27" s="23"/>
      <c r="I27" s="9"/>
      <c r="J27" s="9"/>
      <c r="K27" s="9"/>
      <c r="L27" s="9"/>
    </row>
    <row r="28" spans="1:12" s="3" customFormat="1" x14ac:dyDescent="0.2">
      <c r="A28" s="18"/>
      <c r="B28" s="11"/>
      <c r="D28" s="9"/>
      <c r="E28" s="11"/>
      <c r="F28" s="9"/>
      <c r="G28" s="9"/>
      <c r="H28" s="11"/>
      <c r="I28" s="11"/>
      <c r="J28" s="9"/>
      <c r="K28" s="11"/>
      <c r="L28" s="9"/>
    </row>
    <row r="29" spans="1:12" s="3" customFormat="1" x14ac:dyDescent="0.2">
      <c r="A29" s="6"/>
      <c r="B29" s="14"/>
      <c r="D29" s="9"/>
      <c r="E29" s="12"/>
      <c r="F29" s="12"/>
      <c r="G29" s="9"/>
      <c r="H29" s="12"/>
      <c r="I29" s="12"/>
      <c r="J29" s="9"/>
      <c r="K29" s="12"/>
      <c r="L29" s="9"/>
    </row>
    <row r="30" spans="1:12" s="3" customFormat="1" x14ac:dyDescent="0.2">
      <c r="A30" s="6"/>
      <c r="B30" s="13"/>
      <c r="D30" s="6"/>
      <c r="E30" s="9"/>
      <c r="F30" s="13"/>
      <c r="G30" s="6"/>
      <c r="H30" s="24"/>
      <c r="I30" s="13"/>
      <c r="J30" s="6"/>
      <c r="K30" s="25"/>
      <c r="L30" s="9"/>
    </row>
    <row r="31" spans="1:12" s="3" customFormat="1" x14ac:dyDescent="0.2">
      <c r="A31" s="6"/>
      <c r="D31" s="6"/>
      <c r="E31" s="13"/>
      <c r="F31" s="13"/>
      <c r="G31" s="6"/>
      <c r="H31" s="13"/>
      <c r="I31" s="13"/>
      <c r="J31" s="6"/>
      <c r="K31" s="13"/>
      <c r="L31" s="9"/>
    </row>
    <row r="32" spans="1:12" s="3" customFormat="1" x14ac:dyDescent="0.2">
      <c r="A32" s="6"/>
      <c r="B32" s="14"/>
      <c r="D32" s="6"/>
      <c r="E32" s="13"/>
      <c r="F32" s="13"/>
      <c r="G32" s="6"/>
      <c r="H32" s="13"/>
      <c r="I32" s="13"/>
      <c r="J32" s="6"/>
      <c r="K32" s="13"/>
      <c r="L32" s="9"/>
    </row>
    <row r="33" spans="1:12" s="3" customFormat="1" x14ac:dyDescent="0.2">
      <c r="A33" s="6"/>
      <c r="B33" s="14"/>
      <c r="D33" s="6"/>
      <c r="E33" s="13"/>
      <c r="F33" s="13"/>
      <c r="G33" s="6"/>
      <c r="H33" s="13"/>
      <c r="I33" s="13"/>
      <c r="J33" s="6"/>
      <c r="K33" s="13"/>
      <c r="L33" s="9"/>
    </row>
    <row r="34" spans="1:12" s="3" customFormat="1" x14ac:dyDescent="0.2">
      <c r="A34" s="6"/>
      <c r="B34" s="14"/>
      <c r="D34" s="6"/>
      <c r="E34" s="13"/>
      <c r="F34" s="13"/>
      <c r="G34" s="6"/>
      <c r="H34" s="13"/>
      <c r="I34" s="13"/>
      <c r="J34" s="6"/>
      <c r="K34" s="13"/>
      <c r="L34" s="9"/>
    </row>
    <row r="35" spans="1:12" s="3" customFormat="1" x14ac:dyDescent="0.2">
      <c r="A35" s="6"/>
      <c r="B35" s="14"/>
      <c r="D35" s="6"/>
      <c r="E35" s="13"/>
      <c r="F35" s="13"/>
      <c r="G35" s="6"/>
      <c r="H35" s="13"/>
      <c r="I35" s="13"/>
      <c r="J35" s="6"/>
      <c r="K35" s="13"/>
    </row>
    <row r="36" spans="1:12" s="3" customFormat="1" x14ac:dyDescent="0.2">
      <c r="A36" s="6"/>
      <c r="B36" s="14"/>
      <c r="D36" s="6"/>
      <c r="E36" s="13"/>
      <c r="F36" s="13"/>
      <c r="G36" s="6"/>
      <c r="H36" s="13"/>
      <c r="I36" s="13"/>
      <c r="J36" s="6"/>
      <c r="K36" s="13"/>
    </row>
    <row r="37" spans="1:12" s="3" customFormat="1" x14ac:dyDescent="0.2">
      <c r="A37" s="6"/>
      <c r="B37" s="14"/>
      <c r="D37" s="6"/>
      <c r="E37" s="13"/>
      <c r="F37" s="13"/>
      <c r="G37" s="6"/>
      <c r="H37" s="13"/>
      <c r="I37" s="13"/>
      <c r="J37" s="6"/>
      <c r="K37" s="13"/>
    </row>
    <row r="38" spans="1:12" s="3" customFormat="1" x14ac:dyDescent="0.2">
      <c r="A38" s="6"/>
      <c r="B38" s="14"/>
      <c r="D38" s="6"/>
      <c r="E38" s="13"/>
      <c r="F38" s="13"/>
      <c r="G38" s="6"/>
      <c r="H38" s="13"/>
      <c r="I38" s="13"/>
      <c r="J38" s="6"/>
      <c r="K38" s="13"/>
    </row>
    <row r="39" spans="1:12" s="3" customFormat="1" x14ac:dyDescent="0.2">
      <c r="A39" s="6"/>
      <c r="B39" s="14"/>
      <c r="D39" s="6"/>
      <c r="E39" s="13"/>
      <c r="F39" s="13"/>
      <c r="G39" s="6"/>
      <c r="H39" s="13"/>
      <c r="I39" s="13"/>
      <c r="J39" s="6"/>
      <c r="K39" s="13"/>
    </row>
    <row r="40" spans="1:12" s="3" customFormat="1" x14ac:dyDescent="0.2">
      <c r="A40" s="6"/>
      <c r="B40" s="14"/>
      <c r="D40" s="6"/>
      <c r="E40" s="13"/>
      <c r="F40" s="13"/>
      <c r="G40" s="6"/>
      <c r="H40" s="13"/>
      <c r="I40" s="13"/>
      <c r="J40" s="6"/>
      <c r="K40" s="13"/>
    </row>
    <row r="41" spans="1:12" s="3" customFormat="1" x14ac:dyDescent="0.2">
      <c r="A41" s="6"/>
      <c r="B41" s="14"/>
      <c r="D41" s="6"/>
      <c r="E41" s="13"/>
      <c r="F41" s="13"/>
      <c r="G41" s="6"/>
      <c r="H41" s="13"/>
      <c r="I41" s="13"/>
      <c r="J41" s="6"/>
      <c r="K41" s="13"/>
    </row>
    <row r="42" spans="1:12" s="3" customFormat="1" x14ac:dyDescent="0.2">
      <c r="A42" s="6"/>
      <c r="B42" s="14"/>
      <c r="D42" s="6"/>
      <c r="E42" s="13"/>
      <c r="F42" s="13"/>
      <c r="G42" s="6"/>
      <c r="H42" s="13"/>
      <c r="I42" s="13"/>
      <c r="J42" s="6"/>
      <c r="K42" s="13"/>
    </row>
    <row r="43" spans="1:12" s="3" customFormat="1" x14ac:dyDescent="0.2">
      <c r="B43" s="15"/>
      <c r="D43" s="9"/>
      <c r="E43" s="9"/>
      <c r="F43" s="9"/>
      <c r="G43" s="9"/>
      <c r="H43" s="9"/>
      <c r="I43" s="9"/>
      <c r="J43" s="9"/>
      <c r="K43" s="9"/>
    </row>
    <row r="44" spans="1:12" s="3" customFormat="1" x14ac:dyDescent="0.2">
      <c r="D44" s="9"/>
      <c r="E44" s="9"/>
      <c r="F44" s="9"/>
      <c r="G44" s="9"/>
      <c r="H44" s="9"/>
      <c r="I44" s="9"/>
      <c r="J44" s="9"/>
      <c r="K44" s="9"/>
    </row>
    <row r="45" spans="1:12" s="3" customFormat="1" x14ac:dyDescent="0.2">
      <c r="C45" s="16"/>
      <c r="D45" s="9"/>
      <c r="E45" s="9"/>
      <c r="F45" s="9"/>
      <c r="G45" s="9"/>
      <c r="H45" s="9"/>
      <c r="I45" s="9"/>
      <c r="J45" s="9"/>
      <c r="K45" s="9"/>
    </row>
    <row r="46" spans="1:12" s="3" customFormat="1" x14ac:dyDescent="0.2">
      <c r="D46" s="9"/>
      <c r="E46" s="9"/>
      <c r="F46" s="9"/>
      <c r="G46" s="9"/>
      <c r="H46" s="9"/>
      <c r="I46" s="9"/>
      <c r="J46" s="9"/>
      <c r="K46" s="9"/>
    </row>
    <row r="47" spans="1:12" s="3" customFormat="1" x14ac:dyDescent="0.2">
      <c r="C47" s="17"/>
    </row>
    <row r="48" spans="1:1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16F3-AA20-4042-A1B9-0ECF93FE41F9}">
  <dimension ref="A1:S92"/>
  <sheetViews>
    <sheetView workbookViewId="0">
      <selection activeCell="A2" sqref="A2"/>
    </sheetView>
  </sheetViews>
  <sheetFormatPr defaultColWidth="11.42578125" defaultRowHeight="12.75" x14ac:dyDescent="0.2"/>
  <cols>
    <col min="1" max="1" width="20.28515625" customWidth="1"/>
    <col min="2" max="2" width="11.42578125" customWidth="1"/>
    <col min="3" max="3" width="11.7109375" customWidth="1"/>
    <col min="4" max="4" width="20.28515625" customWidth="1"/>
    <col min="7" max="7" width="20.28515625" customWidth="1"/>
    <col min="8" max="8" width="12.28515625" bestFit="1" customWidth="1"/>
    <col min="10" max="10" width="20.28515625" customWidth="1"/>
    <col min="11" max="11" width="11.42578125" customWidth="1"/>
    <col min="15" max="15" width="24.85546875" bestFit="1" customWidth="1"/>
    <col min="16" max="16" width="30.42578125" bestFit="1" customWidth="1"/>
    <col min="17" max="17" width="18.28515625" customWidth="1"/>
  </cols>
  <sheetData>
    <row r="1" spans="1:19" s="2" customFormat="1" ht="26.25" x14ac:dyDescent="0.4">
      <c r="A1" s="1" t="s">
        <v>23</v>
      </c>
    </row>
    <row r="2" spans="1:19" s="3" customFormat="1" x14ac:dyDescent="0.2"/>
    <row r="3" spans="1:19" s="3" customFormat="1" x14ac:dyDescent="0.2">
      <c r="A3" s="4" t="s">
        <v>17</v>
      </c>
    </row>
    <row r="4" spans="1:19" s="3" customFormat="1" x14ac:dyDescent="0.2">
      <c r="N4" s="9"/>
      <c r="O4" s="9"/>
      <c r="P4" s="9"/>
      <c r="Q4" s="9"/>
      <c r="R4" s="9"/>
      <c r="S4" s="9"/>
    </row>
    <row r="5" spans="1:19" s="3" customFormat="1" x14ac:dyDescent="0.2">
      <c r="A5" s="5"/>
      <c r="B5" s="6"/>
      <c r="N5" s="9"/>
      <c r="O5" s="9"/>
      <c r="P5" s="9"/>
      <c r="Q5" s="9"/>
      <c r="R5" s="9"/>
      <c r="S5" s="9"/>
    </row>
    <row r="6" spans="1:19" s="3" customFormat="1" x14ac:dyDescent="0.2">
      <c r="A6" s="10" t="s">
        <v>2</v>
      </c>
      <c r="B6" s="7">
        <v>2016</v>
      </c>
      <c r="D6" s="10" t="s">
        <v>3</v>
      </c>
      <c r="E6" s="7">
        <v>2016</v>
      </c>
      <c r="G6" s="10" t="s">
        <v>4</v>
      </c>
      <c r="H6" s="7">
        <v>2016</v>
      </c>
      <c r="J6" s="10" t="s">
        <v>1</v>
      </c>
      <c r="K6" s="7">
        <v>2016</v>
      </c>
      <c r="N6" s="9"/>
      <c r="O6" s="9"/>
      <c r="P6" s="9"/>
      <c r="Q6" s="18"/>
      <c r="R6" s="18"/>
      <c r="S6" s="9"/>
    </row>
    <row r="7" spans="1:19" s="3" customFormat="1" x14ac:dyDescent="0.2">
      <c r="A7" s="28" t="s">
        <v>0</v>
      </c>
      <c r="B7" s="20">
        <v>96411</v>
      </c>
      <c r="D7" s="28" t="s">
        <v>0</v>
      </c>
      <c r="E7" s="20">
        <v>812869.79999996547</v>
      </c>
      <c r="G7" s="28" t="s">
        <v>0</v>
      </c>
      <c r="H7" s="20">
        <f>E7*915</f>
        <v>743775866.99996841</v>
      </c>
      <c r="J7" s="28" t="s">
        <v>0</v>
      </c>
      <c r="K7" s="27">
        <f>H7*3.6/1000000</f>
        <v>2677.5931211998864</v>
      </c>
      <c r="N7" s="9"/>
      <c r="O7" s="9"/>
      <c r="P7" s="31"/>
      <c r="Q7" s="32"/>
      <c r="R7" s="32"/>
      <c r="S7" s="9"/>
    </row>
    <row r="8" spans="1:19" s="3" customFormat="1" x14ac:dyDescent="0.2">
      <c r="A8" s="28" t="s">
        <v>5</v>
      </c>
      <c r="B8" s="20">
        <f>SUM(B9:B19)</f>
        <v>14789</v>
      </c>
      <c r="D8" s="28" t="s">
        <v>5</v>
      </c>
      <c r="E8" s="20">
        <f>SUM(E9:E19)</f>
        <v>83613.200000000084</v>
      </c>
      <c r="G8" s="28" t="s">
        <v>5</v>
      </c>
      <c r="H8" s="20">
        <f>SUM(H9:H19)</f>
        <v>76506078.000000075</v>
      </c>
      <c r="J8" s="28" t="s">
        <v>5</v>
      </c>
      <c r="K8" s="30">
        <f>H8*3.6/1000000</f>
        <v>275.42188080000022</v>
      </c>
      <c r="M8" s="22"/>
      <c r="N8" s="9"/>
      <c r="O8" s="9"/>
      <c r="P8" s="31"/>
      <c r="Q8" s="32"/>
      <c r="R8" s="32"/>
      <c r="S8" s="9"/>
    </row>
    <row r="9" spans="1:19" s="3" customFormat="1" x14ac:dyDescent="0.2">
      <c r="A9" s="28" t="s">
        <v>6</v>
      </c>
      <c r="B9" s="20">
        <v>942</v>
      </c>
      <c r="D9" s="28" t="s">
        <v>6</v>
      </c>
      <c r="E9" s="20">
        <v>6783</v>
      </c>
      <c r="G9" s="28" t="s">
        <v>6</v>
      </c>
      <c r="H9" s="20">
        <f t="shared" ref="H9:H19" si="0">E9*915</f>
        <v>6206445</v>
      </c>
      <c r="J9" s="28" t="s">
        <v>6</v>
      </c>
      <c r="K9" s="30">
        <f t="shared" ref="K9:K19" si="1">H9*3.6/1000000</f>
        <v>22.343202000000002</v>
      </c>
      <c r="N9" s="9"/>
      <c r="O9" s="9"/>
      <c r="P9" s="31"/>
      <c r="Q9" s="32"/>
      <c r="R9" s="32"/>
      <c r="S9" s="9"/>
    </row>
    <row r="10" spans="1:19" s="3" customFormat="1" x14ac:dyDescent="0.2">
      <c r="A10" s="28" t="s">
        <v>7</v>
      </c>
      <c r="B10" s="20">
        <v>1464</v>
      </c>
      <c r="D10" s="28" t="s">
        <v>7</v>
      </c>
      <c r="E10" s="20">
        <v>9142.3000000000047</v>
      </c>
      <c r="G10" s="28" t="s">
        <v>7</v>
      </c>
      <c r="H10" s="20">
        <f t="shared" si="0"/>
        <v>8365204.5000000047</v>
      </c>
      <c r="J10" s="28" t="s">
        <v>7</v>
      </c>
      <c r="K10" s="30">
        <f t="shared" si="1"/>
        <v>30.114736200000017</v>
      </c>
      <c r="N10" s="9"/>
      <c r="O10" s="9"/>
      <c r="P10" s="31"/>
      <c r="Q10" s="32"/>
      <c r="R10" s="32"/>
      <c r="S10" s="9"/>
    </row>
    <row r="11" spans="1:19" s="3" customFormat="1" x14ac:dyDescent="0.2">
      <c r="A11" s="28" t="s">
        <v>8</v>
      </c>
      <c r="B11" s="20">
        <v>1552</v>
      </c>
      <c r="D11" s="28" t="s">
        <v>8</v>
      </c>
      <c r="E11" s="20">
        <v>9828.7000000000007</v>
      </c>
      <c r="G11" s="28" t="s">
        <v>8</v>
      </c>
      <c r="H11" s="20">
        <f t="shared" si="0"/>
        <v>8993260.5</v>
      </c>
      <c r="J11" s="28" t="s">
        <v>8</v>
      </c>
      <c r="K11" s="30">
        <f t="shared" si="1"/>
        <v>32.375737800000003</v>
      </c>
      <c r="N11" s="9"/>
      <c r="O11" s="9"/>
      <c r="P11" s="31"/>
      <c r="Q11" s="32"/>
      <c r="R11" s="32"/>
      <c r="S11" s="9"/>
    </row>
    <row r="12" spans="1:19" s="3" customFormat="1" x14ac:dyDescent="0.2">
      <c r="A12" s="28" t="s">
        <v>9</v>
      </c>
      <c r="B12" s="20">
        <v>1303</v>
      </c>
      <c r="D12" s="28" t="s">
        <v>9</v>
      </c>
      <c r="E12" s="20">
        <v>8626.3000000000102</v>
      </c>
      <c r="G12" s="28" t="s">
        <v>9</v>
      </c>
      <c r="H12" s="20">
        <f t="shared" si="0"/>
        <v>7893064.5000000093</v>
      </c>
      <c r="J12" s="28" t="s">
        <v>9</v>
      </c>
      <c r="K12" s="30">
        <f t="shared" si="1"/>
        <v>28.415032200000034</v>
      </c>
      <c r="N12" s="9"/>
      <c r="O12" s="9"/>
      <c r="P12" s="31"/>
      <c r="Q12" s="32"/>
      <c r="R12" s="32"/>
      <c r="S12" s="9"/>
    </row>
    <row r="13" spans="1:19" s="3" customFormat="1" x14ac:dyDescent="0.2">
      <c r="A13" s="28" t="s">
        <v>10</v>
      </c>
      <c r="B13" s="20">
        <v>136</v>
      </c>
      <c r="D13" s="28" t="s">
        <v>10</v>
      </c>
      <c r="E13" s="20">
        <v>684.50000000000011</v>
      </c>
      <c r="G13" s="28" t="s">
        <v>10</v>
      </c>
      <c r="H13" s="20">
        <f t="shared" si="0"/>
        <v>626317.50000000012</v>
      </c>
      <c r="J13" s="28" t="s">
        <v>10</v>
      </c>
      <c r="K13" s="30">
        <f t="shared" si="1"/>
        <v>2.2547430000000004</v>
      </c>
      <c r="M13" s="34" t="s">
        <v>20</v>
      </c>
      <c r="N13" s="9"/>
      <c r="O13" s="9"/>
      <c r="P13" s="31"/>
      <c r="Q13" s="32"/>
      <c r="R13" s="32"/>
      <c r="S13" s="9"/>
    </row>
    <row r="14" spans="1:19" s="3" customFormat="1" x14ac:dyDescent="0.2">
      <c r="A14" s="28" t="s">
        <v>11</v>
      </c>
      <c r="B14" s="20">
        <v>1406</v>
      </c>
      <c r="D14" s="28" t="s">
        <v>11</v>
      </c>
      <c r="E14" s="20">
        <v>7929.0000000000018</v>
      </c>
      <c r="G14" s="28" t="s">
        <v>11</v>
      </c>
      <c r="H14" s="20">
        <f t="shared" si="0"/>
        <v>7255035.0000000019</v>
      </c>
      <c r="J14" s="28" t="s">
        <v>11</v>
      </c>
      <c r="K14" s="30">
        <f t="shared" si="1"/>
        <v>26.118126000000007</v>
      </c>
      <c r="N14" s="9"/>
      <c r="O14" s="9"/>
      <c r="P14" s="31"/>
      <c r="Q14" s="32"/>
      <c r="R14" s="32"/>
      <c r="S14" s="9"/>
    </row>
    <row r="15" spans="1:19" s="3" customFormat="1" x14ac:dyDescent="0.2">
      <c r="A15" s="28" t="s">
        <v>12</v>
      </c>
      <c r="B15" s="20">
        <v>633</v>
      </c>
      <c r="D15" s="28" t="s">
        <v>12</v>
      </c>
      <c r="E15" s="20">
        <v>4133.6999999999989</v>
      </c>
      <c r="G15" s="28" t="s">
        <v>12</v>
      </c>
      <c r="H15" s="20">
        <f t="shared" si="0"/>
        <v>3782335.4999999991</v>
      </c>
      <c r="J15" s="28" t="s">
        <v>12</v>
      </c>
      <c r="K15" s="30">
        <f t="shared" si="1"/>
        <v>13.616407799999998</v>
      </c>
      <c r="N15" s="9"/>
      <c r="O15" s="9"/>
      <c r="P15" s="31"/>
      <c r="Q15" s="32"/>
      <c r="R15" s="32"/>
      <c r="S15" s="9"/>
    </row>
    <row r="16" spans="1:19" s="3" customFormat="1" x14ac:dyDescent="0.2">
      <c r="A16" s="28" t="s">
        <v>13</v>
      </c>
      <c r="B16" s="20">
        <v>1213</v>
      </c>
      <c r="D16" s="28" t="s">
        <v>13</v>
      </c>
      <c r="E16" s="20">
        <v>5411.1000000000058</v>
      </c>
      <c r="G16" s="28" t="s">
        <v>13</v>
      </c>
      <c r="H16" s="20">
        <f t="shared" si="0"/>
        <v>4951156.5000000056</v>
      </c>
      <c r="J16" s="28" t="s">
        <v>13</v>
      </c>
      <c r="K16" s="30">
        <f t="shared" si="1"/>
        <v>17.824163400000021</v>
      </c>
      <c r="N16" s="9"/>
      <c r="O16" s="9"/>
      <c r="P16" s="31"/>
      <c r="Q16" s="32"/>
      <c r="R16" s="32"/>
      <c r="S16" s="9"/>
    </row>
    <row r="17" spans="1:19" s="3" customFormat="1" x14ac:dyDescent="0.2">
      <c r="A17" s="28" t="s">
        <v>14</v>
      </c>
      <c r="B17" s="20">
        <v>1855</v>
      </c>
      <c r="D17" s="28" t="s">
        <v>14</v>
      </c>
      <c r="E17" s="20">
        <v>10927.500000000007</v>
      </c>
      <c r="G17" s="28" t="s">
        <v>14</v>
      </c>
      <c r="H17" s="20">
        <f t="shared" si="0"/>
        <v>9998662.5000000075</v>
      </c>
      <c r="J17" s="28" t="s">
        <v>14</v>
      </c>
      <c r="K17" s="30">
        <f t="shared" si="1"/>
        <v>35.995185000000028</v>
      </c>
      <c r="N17" s="9"/>
      <c r="O17" s="9"/>
      <c r="P17" s="31"/>
      <c r="Q17" s="32"/>
      <c r="R17" s="32"/>
      <c r="S17" s="9"/>
    </row>
    <row r="18" spans="1:19" s="3" customFormat="1" x14ac:dyDescent="0.2">
      <c r="A18" s="28" t="s">
        <v>15</v>
      </c>
      <c r="B18" s="20">
        <v>1398</v>
      </c>
      <c r="D18" s="28" t="s">
        <v>15</v>
      </c>
      <c r="E18" s="20">
        <v>5931.1999999999907</v>
      </c>
      <c r="G18" s="28" t="s">
        <v>15</v>
      </c>
      <c r="H18" s="20">
        <f t="shared" si="0"/>
        <v>5427047.9999999916</v>
      </c>
      <c r="J18" s="28" t="s">
        <v>15</v>
      </c>
      <c r="K18" s="30">
        <f t="shared" si="1"/>
        <v>19.537372799999972</v>
      </c>
      <c r="N18" s="9"/>
      <c r="O18" s="9"/>
      <c r="P18" s="9"/>
      <c r="Q18" s="9"/>
      <c r="R18" s="9"/>
      <c r="S18" s="9"/>
    </row>
    <row r="19" spans="1:19" s="3" customFormat="1" x14ac:dyDescent="0.2">
      <c r="A19" s="28" t="s">
        <v>16</v>
      </c>
      <c r="B19" s="20">
        <v>2887</v>
      </c>
      <c r="D19" s="28" t="s">
        <v>16</v>
      </c>
      <c r="E19" s="20">
        <v>14215.900000000061</v>
      </c>
      <c r="F19" s="9"/>
      <c r="G19" s="28" t="s">
        <v>16</v>
      </c>
      <c r="H19" s="20">
        <f t="shared" si="0"/>
        <v>13007548.500000056</v>
      </c>
      <c r="I19" s="9"/>
      <c r="J19" s="28" t="s">
        <v>16</v>
      </c>
      <c r="K19" s="30">
        <f t="shared" si="1"/>
        <v>46.827174600000205</v>
      </c>
      <c r="N19" s="9"/>
      <c r="O19" s="9"/>
      <c r="P19" s="9"/>
      <c r="Q19" s="9"/>
      <c r="R19" s="9"/>
      <c r="S19" s="9"/>
    </row>
    <row r="20" spans="1:19" s="3" customFormat="1" x14ac:dyDescent="0.2">
      <c r="A20" s="6"/>
      <c r="B20" s="25"/>
      <c r="D20" s="6"/>
      <c r="E20" s="25"/>
      <c r="F20" s="9"/>
      <c r="G20" s="6"/>
      <c r="H20" s="25"/>
      <c r="I20" s="9"/>
      <c r="J20" s="6"/>
      <c r="K20" s="33"/>
      <c r="N20" s="9"/>
      <c r="O20" s="9"/>
      <c r="P20" s="9"/>
      <c r="Q20" s="9"/>
      <c r="R20" s="9"/>
      <c r="S20" s="9"/>
    </row>
    <row r="21" spans="1:19" s="3" customFormat="1" x14ac:dyDescent="0.2">
      <c r="A21" s="4" t="s">
        <v>18</v>
      </c>
      <c r="B21" s="25"/>
      <c r="D21" s="6"/>
      <c r="E21" s="25"/>
      <c r="F21" s="9"/>
      <c r="G21" s="6"/>
      <c r="H21" s="25"/>
      <c r="I21" s="9"/>
      <c r="J21" s="6"/>
      <c r="K21" s="33"/>
      <c r="N21" s="9"/>
      <c r="O21" s="9"/>
      <c r="P21" s="9"/>
      <c r="Q21" s="9"/>
      <c r="R21" s="9"/>
      <c r="S21" s="9"/>
    </row>
    <row r="22" spans="1:19" s="3" customFormat="1" x14ac:dyDescent="0.2">
      <c r="A22" s="6"/>
      <c r="B22" s="19"/>
      <c r="D22" s="6"/>
      <c r="E22" s="14"/>
      <c r="F22" s="14"/>
      <c r="G22" s="6"/>
      <c r="H22" s="14"/>
      <c r="I22" s="14"/>
      <c r="J22" s="6"/>
      <c r="K22" s="14"/>
      <c r="N22" s="9"/>
      <c r="O22" s="9"/>
      <c r="P22" s="9"/>
      <c r="Q22" s="9"/>
      <c r="R22" s="9"/>
      <c r="S22" s="9"/>
    </row>
    <row r="23" spans="1:19" s="3" customFormat="1" x14ac:dyDescent="0.2">
      <c r="A23" s="10" t="s">
        <v>2</v>
      </c>
      <c r="B23" s="7">
        <v>2016</v>
      </c>
      <c r="D23" s="6"/>
      <c r="E23" s="14"/>
      <c r="F23" s="14"/>
      <c r="G23" s="10" t="s">
        <v>4</v>
      </c>
      <c r="H23" s="7">
        <v>2016</v>
      </c>
      <c r="J23" s="10" t="s">
        <v>1</v>
      </c>
      <c r="K23" s="7">
        <v>2016</v>
      </c>
    </row>
    <row r="24" spans="1:19" s="3" customFormat="1" x14ac:dyDescent="0.2">
      <c r="A24" s="28" t="s">
        <v>0</v>
      </c>
      <c r="B24" s="20">
        <v>96411</v>
      </c>
      <c r="D24" s="6"/>
      <c r="E24" s="14"/>
      <c r="F24" s="14"/>
      <c r="G24" s="28" t="s">
        <v>0</v>
      </c>
      <c r="H24" s="20">
        <v>747512000</v>
      </c>
      <c r="J24" s="28" t="s">
        <v>0</v>
      </c>
      <c r="K24" s="27">
        <f>H24*3.6/1000000</f>
        <v>2691.0432000000001</v>
      </c>
      <c r="L24" s="9"/>
    </row>
    <row r="25" spans="1:19" s="3" customFormat="1" x14ac:dyDescent="0.2">
      <c r="A25" s="28" t="s">
        <v>5</v>
      </c>
      <c r="B25" s="20">
        <f>SUM(B26:B36)</f>
        <v>14789</v>
      </c>
      <c r="D25" s="6"/>
      <c r="E25" s="14"/>
      <c r="F25" s="14"/>
      <c r="G25" s="28" t="s">
        <v>5</v>
      </c>
      <c r="H25" s="20">
        <f>SUM(H26:H36)</f>
        <v>86322000</v>
      </c>
      <c r="J25" s="28" t="s">
        <v>5</v>
      </c>
      <c r="K25" s="26">
        <f>H25*3.6/1000000</f>
        <v>310.75920000000002</v>
      </c>
      <c r="L25" s="9"/>
    </row>
    <row r="26" spans="1:19" s="3" customFormat="1" x14ac:dyDescent="0.2">
      <c r="A26" s="28" t="s">
        <v>6</v>
      </c>
      <c r="B26" s="20">
        <v>942</v>
      </c>
      <c r="D26" s="6"/>
      <c r="E26" s="14"/>
      <c r="F26" s="14"/>
      <c r="G26" s="28" t="s">
        <v>6</v>
      </c>
      <c r="H26" s="20">
        <v>7110000</v>
      </c>
      <c r="J26" s="28" t="s">
        <v>6</v>
      </c>
      <c r="K26" s="26">
        <f t="shared" ref="K26:K36" si="2">H26*3.6/1000000</f>
        <v>25.596</v>
      </c>
      <c r="L26" s="9"/>
    </row>
    <row r="27" spans="1:19" s="3" customFormat="1" x14ac:dyDescent="0.2">
      <c r="A27" s="28" t="s">
        <v>7</v>
      </c>
      <c r="B27" s="20">
        <v>1464</v>
      </c>
      <c r="D27" s="9"/>
      <c r="E27" s="14"/>
      <c r="F27" s="14"/>
      <c r="G27" s="28" t="s">
        <v>7</v>
      </c>
      <c r="H27" s="20">
        <v>8745000</v>
      </c>
      <c r="J27" s="28" t="s">
        <v>7</v>
      </c>
      <c r="K27" s="26">
        <f t="shared" si="2"/>
        <v>31.481999999999999</v>
      </c>
      <c r="L27" s="9"/>
    </row>
    <row r="28" spans="1:19" s="3" customFormat="1" x14ac:dyDescent="0.2">
      <c r="A28" s="28" t="s">
        <v>8</v>
      </c>
      <c r="B28" s="20">
        <v>1552</v>
      </c>
      <c r="D28" s="9"/>
      <c r="E28" s="14"/>
      <c r="F28" s="14"/>
      <c r="G28" s="28" t="s">
        <v>8</v>
      </c>
      <c r="H28" s="20">
        <v>10367000</v>
      </c>
      <c r="J28" s="28" t="s">
        <v>8</v>
      </c>
      <c r="K28" s="26">
        <f t="shared" si="2"/>
        <v>37.321199999999997</v>
      </c>
      <c r="L28" s="9"/>
    </row>
    <row r="29" spans="1:19" s="3" customFormat="1" x14ac:dyDescent="0.2">
      <c r="A29" s="28" t="s">
        <v>9</v>
      </c>
      <c r="B29" s="20">
        <v>1303</v>
      </c>
      <c r="D29" s="9"/>
      <c r="E29" s="25"/>
      <c r="F29" s="9"/>
      <c r="G29" s="28" t="s">
        <v>9</v>
      </c>
      <c r="H29" s="20">
        <v>8913000</v>
      </c>
      <c r="J29" s="28" t="s">
        <v>9</v>
      </c>
      <c r="K29" s="26">
        <f t="shared" si="2"/>
        <v>32.086799999999997</v>
      </c>
      <c r="L29" s="9"/>
    </row>
    <row r="30" spans="1:19" s="3" customFormat="1" x14ac:dyDescent="0.2">
      <c r="A30" s="28" t="s">
        <v>10</v>
      </c>
      <c r="B30" s="20">
        <v>136</v>
      </c>
      <c r="D30" s="9"/>
      <c r="E30" s="11"/>
      <c r="F30" s="9"/>
      <c r="G30" s="28" t="s">
        <v>10</v>
      </c>
      <c r="H30" s="20">
        <v>606000</v>
      </c>
      <c r="J30" s="28" t="s">
        <v>10</v>
      </c>
      <c r="K30" s="26">
        <f t="shared" si="2"/>
        <v>2.1816</v>
      </c>
      <c r="L30" s="9"/>
    </row>
    <row r="31" spans="1:19" s="3" customFormat="1" x14ac:dyDescent="0.2">
      <c r="A31" s="28" t="s">
        <v>11</v>
      </c>
      <c r="B31" s="20">
        <v>1406</v>
      </c>
      <c r="D31" s="9"/>
      <c r="E31" s="12"/>
      <c r="F31" s="12"/>
      <c r="G31" s="28" t="s">
        <v>11</v>
      </c>
      <c r="H31" s="20">
        <v>7921000</v>
      </c>
      <c r="J31" s="28" t="s">
        <v>11</v>
      </c>
      <c r="K31" s="26">
        <f t="shared" si="2"/>
        <v>28.515599999999999</v>
      </c>
      <c r="L31" s="9"/>
    </row>
    <row r="32" spans="1:19" s="3" customFormat="1" x14ac:dyDescent="0.2">
      <c r="A32" s="28" t="s">
        <v>12</v>
      </c>
      <c r="B32" s="20">
        <v>633</v>
      </c>
      <c r="D32" s="6"/>
      <c r="E32" s="9"/>
      <c r="F32" s="13"/>
      <c r="G32" s="28" t="s">
        <v>12</v>
      </c>
      <c r="H32" s="20">
        <v>4368000</v>
      </c>
      <c r="J32" s="28" t="s">
        <v>12</v>
      </c>
      <c r="K32" s="26">
        <f t="shared" si="2"/>
        <v>15.7248</v>
      </c>
      <c r="L32" s="9"/>
    </row>
    <row r="33" spans="1:12" s="3" customFormat="1" x14ac:dyDescent="0.2">
      <c r="A33" s="28" t="s">
        <v>13</v>
      </c>
      <c r="B33" s="20">
        <v>1213</v>
      </c>
      <c r="D33" s="6"/>
      <c r="E33" s="13"/>
      <c r="F33" s="13"/>
      <c r="G33" s="28" t="s">
        <v>13</v>
      </c>
      <c r="H33" s="20">
        <v>6726000</v>
      </c>
      <c r="J33" s="28" t="s">
        <v>13</v>
      </c>
      <c r="K33" s="26">
        <f t="shared" si="2"/>
        <v>24.2136</v>
      </c>
      <c r="L33" s="9"/>
    </row>
    <row r="34" spans="1:12" s="3" customFormat="1" x14ac:dyDescent="0.2">
      <c r="A34" s="28" t="s">
        <v>14</v>
      </c>
      <c r="B34" s="20">
        <v>1855</v>
      </c>
      <c r="D34" s="6"/>
      <c r="E34" s="13"/>
      <c r="F34" s="13"/>
      <c r="G34" s="28" t="s">
        <v>14</v>
      </c>
      <c r="H34" s="20">
        <v>11310000</v>
      </c>
      <c r="J34" s="28" t="s">
        <v>14</v>
      </c>
      <c r="K34" s="26">
        <f t="shared" si="2"/>
        <v>40.716000000000001</v>
      </c>
      <c r="L34" s="9"/>
    </row>
    <row r="35" spans="1:12" s="3" customFormat="1" x14ac:dyDescent="0.2">
      <c r="A35" s="28" t="s">
        <v>15</v>
      </c>
      <c r="B35" s="20">
        <v>1398</v>
      </c>
      <c r="D35" s="6"/>
      <c r="E35" s="13"/>
      <c r="F35" s="13"/>
      <c r="G35" s="28" t="s">
        <v>15</v>
      </c>
      <c r="H35" s="20">
        <v>6115000</v>
      </c>
      <c r="J35" s="28" t="s">
        <v>15</v>
      </c>
      <c r="K35" s="26">
        <f t="shared" si="2"/>
        <v>22.013999999999999</v>
      </c>
      <c r="L35" s="9"/>
    </row>
    <row r="36" spans="1:12" s="3" customFormat="1" x14ac:dyDescent="0.2">
      <c r="A36" s="28" t="s">
        <v>16</v>
      </c>
      <c r="B36" s="20">
        <v>2887</v>
      </c>
      <c r="D36" s="6"/>
      <c r="E36" s="13"/>
      <c r="F36" s="13"/>
      <c r="G36" s="28" t="s">
        <v>16</v>
      </c>
      <c r="H36" s="20">
        <v>14141000</v>
      </c>
      <c r="I36" s="9"/>
      <c r="J36" s="28" t="s">
        <v>16</v>
      </c>
      <c r="K36" s="26">
        <f t="shared" si="2"/>
        <v>50.907600000000002</v>
      </c>
      <c r="L36" s="9"/>
    </row>
    <row r="37" spans="1:12" s="3" customFormat="1" x14ac:dyDescent="0.2">
      <c r="A37" s="6"/>
      <c r="B37" s="14"/>
      <c r="D37" s="6"/>
      <c r="E37" s="13"/>
      <c r="F37" s="13"/>
      <c r="G37" s="6"/>
      <c r="H37" s="13"/>
      <c r="I37" s="13"/>
      <c r="J37" s="6"/>
      <c r="K37" s="13"/>
    </row>
    <row r="38" spans="1:12" s="3" customFormat="1" x14ac:dyDescent="0.2">
      <c r="A38" s="6"/>
      <c r="B38" s="14"/>
      <c r="D38" s="6"/>
      <c r="E38" s="13"/>
      <c r="F38" s="13"/>
      <c r="G38" s="6"/>
      <c r="H38" s="13"/>
      <c r="I38" s="13"/>
      <c r="J38" s="6"/>
      <c r="K38" s="13"/>
    </row>
    <row r="39" spans="1:12" s="3" customFormat="1" x14ac:dyDescent="0.2">
      <c r="A39" s="6"/>
      <c r="B39" s="14"/>
      <c r="D39" s="6"/>
      <c r="E39" s="13"/>
      <c r="F39" s="13"/>
      <c r="G39" s="6"/>
      <c r="H39" s="13"/>
      <c r="I39" s="13"/>
      <c r="J39" s="6"/>
      <c r="K39" s="13"/>
    </row>
    <row r="40" spans="1:12" s="3" customFormat="1" x14ac:dyDescent="0.2">
      <c r="A40" s="6"/>
      <c r="B40" s="14"/>
      <c r="D40" s="6"/>
      <c r="E40" s="13"/>
      <c r="F40" s="13"/>
      <c r="G40" s="6"/>
      <c r="H40" s="13"/>
      <c r="I40" s="13"/>
      <c r="J40" s="6"/>
      <c r="K40" s="13"/>
    </row>
    <row r="41" spans="1:12" s="3" customFormat="1" x14ac:dyDescent="0.2">
      <c r="A41" s="6"/>
      <c r="B41" s="14"/>
      <c r="D41" s="6"/>
      <c r="E41" s="13"/>
      <c r="F41" s="13"/>
      <c r="G41" s="6"/>
      <c r="H41" s="13"/>
      <c r="I41" s="13"/>
      <c r="J41" s="6"/>
      <c r="K41" s="13"/>
    </row>
    <row r="42" spans="1:12" s="3" customFormat="1" x14ac:dyDescent="0.2">
      <c r="A42" s="6"/>
      <c r="B42" s="14"/>
      <c r="D42" s="6"/>
      <c r="E42" s="13"/>
      <c r="F42" s="13"/>
      <c r="G42" s="6"/>
      <c r="H42" s="13"/>
      <c r="I42" s="13"/>
      <c r="J42" s="6"/>
      <c r="K42" s="13"/>
    </row>
    <row r="43" spans="1:12" s="3" customFormat="1" x14ac:dyDescent="0.2">
      <c r="B43" s="14"/>
      <c r="D43" s="6"/>
      <c r="E43" s="13"/>
      <c r="F43" s="13"/>
      <c r="G43" s="6"/>
      <c r="H43" s="13"/>
      <c r="I43" s="13"/>
      <c r="J43" s="6"/>
      <c r="K43" s="13"/>
    </row>
    <row r="44" spans="1:12" s="3" customFormat="1" x14ac:dyDescent="0.2">
      <c r="A44" s="6"/>
      <c r="B44" s="14"/>
      <c r="D44" s="6"/>
      <c r="E44" s="13"/>
      <c r="F44" s="13"/>
      <c r="G44" s="6"/>
      <c r="H44" s="13"/>
      <c r="I44" s="13"/>
      <c r="J44" s="6"/>
      <c r="K44" s="13"/>
    </row>
    <row r="45" spans="1:12" s="3" customFormat="1" x14ac:dyDescent="0.2">
      <c r="B45" s="15"/>
      <c r="D45" s="9"/>
      <c r="E45" s="9"/>
      <c r="F45" s="9"/>
      <c r="G45" s="9"/>
      <c r="H45" s="9"/>
      <c r="I45" s="9"/>
      <c r="J45" s="9"/>
      <c r="K45" s="9"/>
    </row>
    <row r="46" spans="1:12" s="3" customFormat="1" x14ac:dyDescent="0.2">
      <c r="D46" s="9"/>
      <c r="E46" s="9"/>
      <c r="F46" s="9"/>
      <c r="G46" s="9"/>
      <c r="H46" s="9"/>
      <c r="I46" s="9"/>
      <c r="J46" s="9"/>
      <c r="K46" s="9"/>
    </row>
    <row r="47" spans="1:12" s="3" customFormat="1" x14ac:dyDescent="0.2">
      <c r="C47" s="16"/>
      <c r="D47" s="9"/>
      <c r="E47" s="9"/>
      <c r="F47" s="9"/>
      <c r="G47" s="9"/>
      <c r="H47" s="9"/>
      <c r="I47" s="9"/>
      <c r="J47" s="9"/>
      <c r="K47" s="9"/>
    </row>
    <row r="48" spans="1:12" s="3" customFormat="1" x14ac:dyDescent="0.2">
      <c r="D48" s="9"/>
      <c r="E48" s="9"/>
      <c r="F48" s="9"/>
      <c r="G48" s="9"/>
      <c r="H48" s="9"/>
      <c r="I48" s="9"/>
      <c r="J48" s="9"/>
      <c r="K48" s="9"/>
    </row>
    <row r="49" spans="3:3" s="3" customFormat="1" x14ac:dyDescent="0.2">
      <c r="C49" s="17"/>
    </row>
    <row r="50" spans="3:3" s="3" customFormat="1" x14ac:dyDescent="0.2"/>
    <row r="51" spans="3:3" s="3" customFormat="1" x14ac:dyDescent="0.2"/>
    <row r="52" spans="3:3" s="3" customFormat="1" x14ac:dyDescent="0.2"/>
    <row r="53" spans="3:3" s="3" customFormat="1" x14ac:dyDescent="0.2"/>
    <row r="54" spans="3:3" s="3" customFormat="1" x14ac:dyDescent="0.2"/>
    <row r="55" spans="3:3" s="3" customFormat="1" x14ac:dyDescent="0.2"/>
    <row r="56" spans="3:3" s="3" customFormat="1" x14ac:dyDescent="0.2"/>
    <row r="57" spans="3:3" s="3" customFormat="1" x14ac:dyDescent="0.2"/>
    <row r="58" spans="3:3" s="3" customFormat="1" x14ac:dyDescent="0.2"/>
    <row r="59" spans="3:3" s="3" customFormat="1" x14ac:dyDescent="0.2"/>
    <row r="60" spans="3:3" s="3" customFormat="1" x14ac:dyDescent="0.2"/>
    <row r="61" spans="3:3" s="3" customFormat="1" x14ac:dyDescent="0.2"/>
    <row r="62" spans="3:3" s="3" customFormat="1" x14ac:dyDescent="0.2"/>
    <row r="63" spans="3:3" s="3" customFormat="1" x14ac:dyDescent="0.2"/>
    <row r="64" spans="3:3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</sheetData>
  <conditionalFormatting sqref="R7:R17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3750-F3CE-4FE6-9B1B-D42EA3185EB0}">
  <dimension ref="A1:P90"/>
  <sheetViews>
    <sheetView workbookViewId="0">
      <selection activeCell="A2" sqref="A2"/>
    </sheetView>
  </sheetViews>
  <sheetFormatPr defaultColWidth="11.42578125" defaultRowHeight="12.75" x14ac:dyDescent="0.2"/>
  <cols>
    <col min="1" max="1" width="20.28515625" customWidth="1"/>
    <col min="2" max="2" width="11.42578125" customWidth="1"/>
    <col min="3" max="3" width="11.7109375" customWidth="1"/>
    <col min="4" max="4" width="20.28515625" customWidth="1"/>
    <col min="7" max="7" width="20.28515625" customWidth="1"/>
    <col min="8" max="8" width="12.28515625" bestFit="1" customWidth="1"/>
    <col min="10" max="10" width="20.28515625" customWidth="1"/>
  </cols>
  <sheetData>
    <row r="1" spans="1:16" s="2" customFormat="1" ht="26.25" x14ac:dyDescent="0.4">
      <c r="A1" s="1" t="s">
        <v>23</v>
      </c>
    </row>
    <row r="2" spans="1:16" s="3" customFormat="1" x14ac:dyDescent="0.2"/>
    <row r="3" spans="1:16" s="3" customFormat="1" x14ac:dyDescent="0.2">
      <c r="A3" s="4" t="s">
        <v>17</v>
      </c>
    </row>
    <row r="4" spans="1:16" s="3" customFormat="1" x14ac:dyDescent="0.2"/>
    <row r="5" spans="1:16" s="3" customFormat="1" x14ac:dyDescent="0.2">
      <c r="A5" s="5"/>
      <c r="B5" s="6"/>
    </row>
    <row r="6" spans="1:16" s="3" customFormat="1" x14ac:dyDescent="0.2">
      <c r="A6" s="10" t="s">
        <v>2</v>
      </c>
      <c r="B6" s="7">
        <v>2012</v>
      </c>
      <c r="D6" s="10" t="s">
        <v>3</v>
      </c>
      <c r="E6" s="7">
        <v>2012</v>
      </c>
      <c r="G6" s="10" t="s">
        <v>4</v>
      </c>
      <c r="H6" s="7">
        <v>2012</v>
      </c>
      <c r="J6" s="10" t="s">
        <v>1</v>
      </c>
      <c r="K6" s="7">
        <v>2012</v>
      </c>
    </row>
    <row r="7" spans="1:16" s="3" customFormat="1" x14ac:dyDescent="0.2">
      <c r="A7" s="28" t="s">
        <v>0</v>
      </c>
      <c r="B7" s="20">
        <v>73708</v>
      </c>
      <c r="D7" s="28" t="s">
        <v>0</v>
      </c>
      <c r="E7" s="20">
        <v>390496.69999998924</v>
      </c>
      <c r="G7" s="28" t="s">
        <v>0</v>
      </c>
      <c r="H7" s="20">
        <f>E7*915</f>
        <v>357304480.49999017</v>
      </c>
      <c r="J7" s="28" t="s">
        <v>0</v>
      </c>
      <c r="K7" s="27">
        <f>H7*3.6/1000000</f>
        <v>1286.2961297999648</v>
      </c>
    </row>
    <row r="8" spans="1:16" s="3" customFormat="1" x14ac:dyDescent="0.2">
      <c r="A8" s="28" t="s">
        <v>5</v>
      </c>
      <c r="B8" s="20">
        <f>SUM(B9:B19)</f>
        <v>11710</v>
      </c>
      <c r="D8" s="28" t="s">
        <v>5</v>
      </c>
      <c r="E8" s="20">
        <f>SUM(E9:E19)</f>
        <v>57201.200000000041</v>
      </c>
      <c r="G8" s="28" t="s">
        <v>5</v>
      </c>
      <c r="H8" s="20">
        <f>SUM(H9:H19)</f>
        <v>52339098.00000003</v>
      </c>
      <c r="J8" s="28" t="s">
        <v>5</v>
      </c>
      <c r="K8" s="26">
        <f>H8*3.6/1000000</f>
        <v>188.42075280000009</v>
      </c>
      <c r="M8" s="22"/>
      <c r="N8" s="21"/>
      <c r="O8" s="21"/>
      <c r="P8" s="21"/>
    </row>
    <row r="9" spans="1:16" s="3" customFormat="1" x14ac:dyDescent="0.2">
      <c r="A9" s="28" t="s">
        <v>6</v>
      </c>
      <c r="B9" s="20">
        <v>804</v>
      </c>
      <c r="D9" s="28" t="s">
        <v>6</v>
      </c>
      <c r="E9" s="20">
        <v>4380.7000000000007</v>
      </c>
      <c r="G9" s="28" t="s">
        <v>6</v>
      </c>
      <c r="H9" s="20">
        <f t="shared" ref="H9:H19" si="0">E9*915</f>
        <v>4008340.5000000005</v>
      </c>
      <c r="J9" s="28" t="s">
        <v>6</v>
      </c>
      <c r="K9" s="26">
        <f t="shared" ref="K9:K19" si="1">H9*3.6/1000000</f>
        <v>14.430025800000003</v>
      </c>
    </row>
    <row r="10" spans="1:16" s="3" customFormat="1" x14ac:dyDescent="0.2">
      <c r="A10" s="28" t="s">
        <v>7</v>
      </c>
      <c r="B10" s="20">
        <v>1148</v>
      </c>
      <c r="D10" s="28" t="s">
        <v>7</v>
      </c>
      <c r="E10" s="20">
        <v>6427.7000000000025</v>
      </c>
      <c r="G10" s="28" t="s">
        <v>7</v>
      </c>
      <c r="H10" s="20">
        <f t="shared" si="0"/>
        <v>5881345.5000000028</v>
      </c>
      <c r="J10" s="28" t="s">
        <v>7</v>
      </c>
      <c r="K10" s="26">
        <f t="shared" si="1"/>
        <v>21.172843800000013</v>
      </c>
    </row>
    <row r="11" spans="1:16" s="3" customFormat="1" x14ac:dyDescent="0.2">
      <c r="A11" s="28" t="s">
        <v>8</v>
      </c>
      <c r="B11" s="20">
        <v>1376</v>
      </c>
      <c r="D11" s="28" t="s">
        <v>8</v>
      </c>
      <c r="E11" s="20">
        <v>7366.6000000000031</v>
      </c>
      <c r="G11" s="28" t="s">
        <v>8</v>
      </c>
      <c r="H11" s="20">
        <f t="shared" si="0"/>
        <v>6740439.0000000028</v>
      </c>
      <c r="J11" s="28" t="s">
        <v>8</v>
      </c>
      <c r="K11" s="26">
        <f t="shared" si="1"/>
        <v>24.265580400000008</v>
      </c>
    </row>
    <row r="12" spans="1:16" s="3" customFormat="1" x14ac:dyDescent="0.2">
      <c r="A12" s="28" t="s">
        <v>9</v>
      </c>
      <c r="B12" s="20">
        <v>1010</v>
      </c>
      <c r="D12" s="28" t="s">
        <v>9</v>
      </c>
      <c r="E12" s="20">
        <v>5227.5000000000064</v>
      </c>
      <c r="G12" s="28" t="s">
        <v>9</v>
      </c>
      <c r="H12" s="20">
        <f t="shared" si="0"/>
        <v>4783162.5000000056</v>
      </c>
      <c r="J12" s="28" t="s">
        <v>9</v>
      </c>
      <c r="K12" s="26">
        <f t="shared" si="1"/>
        <v>17.219385000000024</v>
      </c>
    </row>
    <row r="13" spans="1:16" s="3" customFormat="1" x14ac:dyDescent="0.2">
      <c r="A13" s="28" t="s">
        <v>10</v>
      </c>
      <c r="B13" s="20">
        <v>83</v>
      </c>
      <c r="D13" s="28" t="s">
        <v>10</v>
      </c>
      <c r="E13" s="20">
        <v>409.00000000000011</v>
      </c>
      <c r="G13" s="28" t="s">
        <v>10</v>
      </c>
      <c r="H13" s="20">
        <f t="shared" si="0"/>
        <v>374235.00000000012</v>
      </c>
      <c r="J13" s="28" t="s">
        <v>10</v>
      </c>
      <c r="K13" s="26">
        <f t="shared" si="1"/>
        <v>1.3472460000000004</v>
      </c>
    </row>
    <row r="14" spans="1:16" s="3" customFormat="1" x14ac:dyDescent="0.2">
      <c r="A14" s="28" t="s">
        <v>11</v>
      </c>
      <c r="B14" s="20">
        <v>1110</v>
      </c>
      <c r="D14" s="28" t="s">
        <v>11</v>
      </c>
      <c r="E14" s="20">
        <v>4934.2000000000007</v>
      </c>
      <c r="G14" s="28" t="s">
        <v>11</v>
      </c>
      <c r="H14" s="20">
        <f t="shared" si="0"/>
        <v>4514793.0000000009</v>
      </c>
      <c r="J14" s="28" t="s">
        <v>11</v>
      </c>
      <c r="K14" s="26">
        <f t="shared" si="1"/>
        <v>16.253254800000004</v>
      </c>
    </row>
    <row r="15" spans="1:16" s="3" customFormat="1" x14ac:dyDescent="0.2">
      <c r="A15" s="28" t="s">
        <v>12</v>
      </c>
      <c r="B15" s="20">
        <v>491</v>
      </c>
      <c r="D15" s="28" t="s">
        <v>12</v>
      </c>
      <c r="E15" s="20">
        <v>2854.7999999999984</v>
      </c>
      <c r="G15" s="28" t="s">
        <v>12</v>
      </c>
      <c r="H15" s="20">
        <f t="shared" si="0"/>
        <v>2612141.9999999986</v>
      </c>
      <c r="J15" s="28" t="s">
        <v>12</v>
      </c>
      <c r="K15" s="26">
        <f t="shared" si="1"/>
        <v>9.4037111999999947</v>
      </c>
    </row>
    <row r="16" spans="1:16" s="3" customFormat="1" x14ac:dyDescent="0.2">
      <c r="A16" s="28" t="s">
        <v>13</v>
      </c>
      <c r="B16" s="20">
        <v>974</v>
      </c>
      <c r="D16" s="28" t="s">
        <v>13</v>
      </c>
      <c r="E16" s="20">
        <v>3876.8000000000079</v>
      </c>
      <c r="G16" s="28" t="s">
        <v>13</v>
      </c>
      <c r="H16" s="20">
        <f t="shared" si="0"/>
        <v>3547272.0000000075</v>
      </c>
      <c r="J16" s="28" t="s">
        <v>13</v>
      </c>
      <c r="K16" s="26">
        <f t="shared" si="1"/>
        <v>12.770179200000028</v>
      </c>
    </row>
    <row r="17" spans="1:12" s="3" customFormat="1" x14ac:dyDescent="0.2">
      <c r="A17" s="28" t="s">
        <v>14</v>
      </c>
      <c r="B17" s="20">
        <v>1564</v>
      </c>
      <c r="D17" s="28" t="s">
        <v>14</v>
      </c>
      <c r="E17" s="20">
        <v>8250.6999999999953</v>
      </c>
      <c r="G17" s="28" t="s">
        <v>14</v>
      </c>
      <c r="H17" s="20">
        <f t="shared" si="0"/>
        <v>7549390.4999999953</v>
      </c>
      <c r="J17" s="28" t="s">
        <v>14</v>
      </c>
      <c r="K17" s="26">
        <f t="shared" si="1"/>
        <v>27.177805799999984</v>
      </c>
    </row>
    <row r="18" spans="1:12" s="3" customFormat="1" x14ac:dyDescent="0.2">
      <c r="A18" s="28" t="s">
        <v>15</v>
      </c>
      <c r="B18" s="20">
        <v>974</v>
      </c>
      <c r="D18" s="28" t="s">
        <v>15</v>
      </c>
      <c r="E18" s="20">
        <v>3876.8000000000079</v>
      </c>
      <c r="G18" s="28" t="s">
        <v>15</v>
      </c>
      <c r="H18" s="20">
        <f t="shared" si="0"/>
        <v>3547272.0000000075</v>
      </c>
      <c r="J18" s="28" t="s">
        <v>15</v>
      </c>
      <c r="K18" s="26">
        <f t="shared" si="1"/>
        <v>12.770179200000028</v>
      </c>
    </row>
    <row r="19" spans="1:12" s="3" customFormat="1" x14ac:dyDescent="0.2">
      <c r="A19" s="28" t="s">
        <v>16</v>
      </c>
      <c r="B19" s="20">
        <v>2176</v>
      </c>
      <c r="D19" s="28" t="s">
        <v>16</v>
      </c>
      <c r="E19" s="20">
        <v>9596.4000000000051</v>
      </c>
      <c r="F19" s="9"/>
      <c r="G19" s="28" t="s">
        <v>16</v>
      </c>
      <c r="H19" s="20">
        <f t="shared" si="0"/>
        <v>8780706.0000000056</v>
      </c>
      <c r="I19" s="9"/>
      <c r="J19" s="28" t="s">
        <v>16</v>
      </c>
      <c r="K19" s="26">
        <f t="shared" si="1"/>
        <v>31.610541600000019</v>
      </c>
    </row>
    <row r="20" spans="1:12" s="3" customFormat="1" x14ac:dyDescent="0.2">
      <c r="A20" s="6"/>
      <c r="B20" s="19"/>
      <c r="D20" s="6"/>
      <c r="E20" s="14"/>
      <c r="F20" s="14"/>
      <c r="G20" s="6"/>
      <c r="H20" s="14"/>
      <c r="I20" s="14"/>
      <c r="J20" s="6"/>
      <c r="K20" s="14"/>
    </row>
    <row r="21" spans="1:12" s="3" customFormat="1" x14ac:dyDescent="0.2">
      <c r="A21" s="6"/>
      <c r="B21" s="19"/>
      <c r="D21" s="6"/>
      <c r="E21" s="14"/>
      <c r="F21" s="14"/>
      <c r="G21" s="6"/>
      <c r="H21" s="14"/>
      <c r="I21" s="14"/>
      <c r="J21" s="6"/>
      <c r="K21" s="14"/>
    </row>
    <row r="22" spans="1:12" s="3" customFormat="1" x14ac:dyDescent="0.2">
      <c r="A22" s="6"/>
      <c r="B22" s="19"/>
      <c r="D22" s="6"/>
      <c r="E22" s="14"/>
      <c r="F22" s="14"/>
      <c r="G22" s="6"/>
      <c r="H22" s="14"/>
      <c r="I22" s="14"/>
      <c r="J22" s="6"/>
      <c r="K22" s="14"/>
      <c r="L22" s="9"/>
    </row>
    <row r="23" spans="1:12" s="3" customFormat="1" x14ac:dyDescent="0.2">
      <c r="A23" s="6"/>
      <c r="B23" s="19"/>
      <c r="D23" s="6"/>
      <c r="E23" s="14"/>
      <c r="F23" s="14"/>
      <c r="G23" s="6"/>
      <c r="H23" s="14"/>
      <c r="I23" s="14"/>
      <c r="J23" s="6"/>
      <c r="K23" s="14"/>
      <c r="L23" s="9"/>
    </row>
    <row r="24" spans="1:12" s="3" customFormat="1" x14ac:dyDescent="0.2">
      <c r="A24" s="6"/>
      <c r="B24" s="19"/>
      <c r="D24" s="6"/>
      <c r="E24" s="14"/>
      <c r="F24" s="14"/>
      <c r="G24" s="6"/>
      <c r="H24" s="23"/>
      <c r="I24" s="14"/>
      <c r="J24" s="6"/>
      <c r="K24" s="14"/>
      <c r="L24" s="9"/>
    </row>
    <row r="25" spans="1:12" s="3" customFormat="1" x14ac:dyDescent="0.2">
      <c r="A25" s="6"/>
      <c r="B25" s="19"/>
      <c r="D25" s="9"/>
      <c r="E25" s="14"/>
      <c r="F25" s="14"/>
      <c r="G25" s="6"/>
      <c r="H25" s="14"/>
      <c r="I25" s="14"/>
      <c r="J25" s="6"/>
      <c r="K25" s="14"/>
      <c r="L25" s="9"/>
    </row>
    <row r="26" spans="1:12" s="3" customFormat="1" x14ac:dyDescent="0.2">
      <c r="A26" s="6"/>
      <c r="B26" s="19"/>
      <c r="D26" s="9"/>
      <c r="E26" s="14"/>
      <c r="F26" s="14"/>
      <c r="G26" s="6"/>
      <c r="H26" s="14"/>
      <c r="I26" s="14"/>
      <c r="J26" s="6"/>
      <c r="K26" s="14"/>
      <c r="L26" s="9"/>
    </row>
    <row r="27" spans="1:12" s="3" customFormat="1" x14ac:dyDescent="0.2">
      <c r="D27" s="9"/>
      <c r="E27" s="25"/>
      <c r="F27" s="9"/>
      <c r="G27" s="9"/>
      <c r="H27" s="23"/>
      <c r="I27" s="9"/>
      <c r="J27" s="9"/>
      <c r="K27" s="9"/>
      <c r="L27" s="9"/>
    </row>
    <row r="28" spans="1:12" s="3" customFormat="1" x14ac:dyDescent="0.2">
      <c r="A28" s="18"/>
      <c r="B28" s="11"/>
      <c r="D28" s="9"/>
      <c r="E28" s="11"/>
      <c r="F28" s="9"/>
      <c r="G28" s="9"/>
      <c r="H28" s="11"/>
      <c r="I28" s="11"/>
      <c r="J28" s="9"/>
      <c r="K28" s="11"/>
      <c r="L28" s="9"/>
    </row>
    <row r="29" spans="1:12" s="3" customFormat="1" x14ac:dyDescent="0.2">
      <c r="A29" s="6"/>
      <c r="B29" s="14"/>
      <c r="D29" s="9"/>
      <c r="E29" s="12"/>
      <c r="F29" s="12"/>
      <c r="G29" s="9"/>
      <c r="H29" s="12"/>
      <c r="I29" s="12"/>
      <c r="J29" s="9"/>
      <c r="K29" s="12"/>
      <c r="L29" s="9"/>
    </row>
    <row r="30" spans="1:12" s="3" customFormat="1" x14ac:dyDescent="0.2">
      <c r="A30" s="6"/>
      <c r="B30" s="13"/>
      <c r="D30" s="6"/>
      <c r="E30" s="9"/>
      <c r="F30" s="13"/>
      <c r="G30" s="6"/>
      <c r="H30" s="24"/>
      <c r="I30" s="13"/>
      <c r="J30" s="6"/>
      <c r="K30" s="25"/>
      <c r="L30" s="9"/>
    </row>
    <row r="31" spans="1:12" s="3" customFormat="1" x14ac:dyDescent="0.2">
      <c r="A31" s="6"/>
      <c r="D31" s="6"/>
      <c r="E31" s="13"/>
      <c r="F31" s="13"/>
      <c r="G31" s="6"/>
      <c r="H31" s="13"/>
      <c r="I31" s="13"/>
      <c r="J31" s="6"/>
      <c r="K31" s="13"/>
      <c r="L31" s="9"/>
    </row>
    <row r="32" spans="1:12" s="3" customFormat="1" x14ac:dyDescent="0.2">
      <c r="A32" s="6"/>
      <c r="B32" s="14"/>
      <c r="D32" s="6"/>
      <c r="E32" s="13"/>
      <c r="F32" s="13"/>
      <c r="G32" s="6"/>
      <c r="H32" s="13"/>
      <c r="I32" s="13"/>
      <c r="J32" s="6"/>
      <c r="K32" s="13"/>
      <c r="L32" s="9"/>
    </row>
    <row r="33" spans="1:12" s="3" customFormat="1" x14ac:dyDescent="0.2">
      <c r="A33" s="6"/>
      <c r="B33" s="14"/>
      <c r="D33" s="6"/>
      <c r="E33" s="13"/>
      <c r="F33" s="13"/>
      <c r="G33" s="6"/>
      <c r="H33" s="13"/>
      <c r="I33" s="13"/>
      <c r="J33" s="6"/>
      <c r="K33" s="13"/>
      <c r="L33" s="9"/>
    </row>
    <row r="34" spans="1:12" s="3" customFormat="1" x14ac:dyDescent="0.2">
      <c r="A34" s="6"/>
      <c r="B34" s="14"/>
      <c r="D34" s="6"/>
      <c r="E34" s="13"/>
      <c r="F34" s="13"/>
      <c r="G34" s="6"/>
      <c r="H34" s="13"/>
      <c r="I34" s="13"/>
      <c r="J34" s="6"/>
      <c r="K34" s="13"/>
      <c r="L34" s="9"/>
    </row>
    <row r="35" spans="1:12" s="3" customFormat="1" x14ac:dyDescent="0.2">
      <c r="A35" s="6"/>
      <c r="B35" s="14"/>
      <c r="D35" s="6"/>
      <c r="E35" s="13"/>
      <c r="F35" s="13"/>
      <c r="G35" s="6"/>
      <c r="H35" s="13"/>
      <c r="I35" s="13"/>
      <c r="J35" s="6"/>
      <c r="K35" s="13"/>
    </row>
    <row r="36" spans="1:12" s="3" customFormat="1" x14ac:dyDescent="0.2">
      <c r="A36" s="6"/>
      <c r="B36" s="14"/>
      <c r="D36" s="6"/>
      <c r="E36" s="13"/>
      <c r="F36" s="13"/>
      <c r="G36" s="6"/>
      <c r="H36" s="13"/>
      <c r="I36" s="13"/>
      <c r="J36" s="6"/>
      <c r="K36" s="13"/>
    </row>
    <row r="37" spans="1:12" s="3" customFormat="1" x14ac:dyDescent="0.2">
      <c r="A37" s="6"/>
      <c r="B37" s="14"/>
      <c r="D37" s="6"/>
      <c r="E37" s="13"/>
      <c r="F37" s="13"/>
      <c r="G37" s="6"/>
      <c r="H37" s="13"/>
      <c r="I37" s="13"/>
      <c r="J37" s="6"/>
      <c r="K37" s="13"/>
    </row>
    <row r="38" spans="1:12" s="3" customFormat="1" x14ac:dyDescent="0.2">
      <c r="A38" s="6"/>
      <c r="B38" s="14"/>
      <c r="D38" s="6"/>
      <c r="E38" s="13"/>
      <c r="F38" s="13"/>
      <c r="G38" s="6"/>
      <c r="H38" s="13"/>
      <c r="I38" s="13"/>
      <c r="J38" s="6"/>
      <c r="K38" s="13"/>
    </row>
    <row r="39" spans="1:12" s="3" customFormat="1" x14ac:dyDescent="0.2">
      <c r="A39" s="6"/>
      <c r="B39" s="14"/>
      <c r="D39" s="6"/>
      <c r="E39" s="13"/>
      <c r="F39" s="13"/>
      <c r="G39" s="6"/>
      <c r="H39" s="13"/>
      <c r="I39" s="13"/>
      <c r="J39" s="6"/>
      <c r="K39" s="13"/>
    </row>
    <row r="40" spans="1:12" s="3" customFormat="1" x14ac:dyDescent="0.2">
      <c r="A40" s="6"/>
      <c r="B40" s="14"/>
      <c r="D40" s="6"/>
      <c r="E40" s="13"/>
      <c r="F40" s="13"/>
      <c r="G40" s="6"/>
      <c r="H40" s="13"/>
      <c r="I40" s="13"/>
      <c r="J40" s="6"/>
      <c r="K40" s="13"/>
    </row>
    <row r="41" spans="1:12" s="3" customFormat="1" x14ac:dyDescent="0.2">
      <c r="A41" s="6"/>
      <c r="B41" s="14"/>
      <c r="D41" s="6"/>
      <c r="E41" s="13"/>
      <c r="F41" s="13"/>
      <c r="G41" s="6"/>
      <c r="H41" s="13"/>
      <c r="I41" s="13"/>
      <c r="J41" s="6"/>
      <c r="K41" s="13"/>
    </row>
    <row r="42" spans="1:12" s="3" customFormat="1" x14ac:dyDescent="0.2">
      <c r="A42" s="6"/>
      <c r="B42" s="14"/>
      <c r="D42" s="6"/>
      <c r="E42" s="13"/>
      <c r="F42" s="13"/>
      <c r="G42" s="6"/>
      <c r="H42" s="13"/>
      <c r="I42" s="13"/>
      <c r="J42" s="6"/>
      <c r="K42" s="13"/>
    </row>
    <row r="43" spans="1:12" s="3" customFormat="1" x14ac:dyDescent="0.2">
      <c r="B43" s="15"/>
      <c r="D43" s="9"/>
      <c r="E43" s="9"/>
      <c r="F43" s="9"/>
      <c r="G43" s="9"/>
      <c r="H43" s="9"/>
      <c r="I43" s="9"/>
      <c r="J43" s="9"/>
      <c r="K43" s="9"/>
    </row>
    <row r="44" spans="1:12" s="3" customFormat="1" x14ac:dyDescent="0.2">
      <c r="D44" s="9"/>
      <c r="E44" s="9"/>
      <c r="F44" s="9"/>
      <c r="G44" s="9"/>
      <c r="H44" s="9"/>
      <c r="I44" s="9"/>
      <c r="J44" s="9"/>
      <c r="K44" s="9"/>
    </row>
    <row r="45" spans="1:12" s="3" customFormat="1" x14ac:dyDescent="0.2">
      <c r="C45" s="16"/>
      <c r="D45" s="9"/>
      <c r="E45" s="9"/>
      <c r="F45" s="9"/>
      <c r="G45" s="9"/>
      <c r="H45" s="9"/>
      <c r="I45" s="9"/>
      <c r="J45" s="9"/>
      <c r="K45" s="9"/>
    </row>
    <row r="46" spans="1:12" s="3" customFormat="1" x14ac:dyDescent="0.2">
      <c r="D46" s="9"/>
      <c r="E46" s="9"/>
      <c r="F46" s="9"/>
      <c r="G46" s="9"/>
      <c r="H46" s="9"/>
      <c r="I46" s="9"/>
      <c r="J46" s="9"/>
      <c r="K46" s="9"/>
    </row>
    <row r="47" spans="1:12" s="3" customFormat="1" x14ac:dyDescent="0.2">
      <c r="C47" s="17"/>
    </row>
    <row r="48" spans="1:1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0"/>
  <sheetViews>
    <sheetView workbookViewId="0">
      <selection activeCell="A2" sqref="A2"/>
    </sheetView>
  </sheetViews>
  <sheetFormatPr defaultColWidth="11.42578125" defaultRowHeight="12.75" x14ac:dyDescent="0.2"/>
  <cols>
    <col min="1" max="1" width="20.28515625" customWidth="1"/>
    <col min="2" max="2" width="11.42578125" customWidth="1"/>
    <col min="3" max="3" width="11.7109375" customWidth="1"/>
    <col min="4" max="4" width="20.28515625" customWidth="1"/>
    <col min="7" max="7" width="20.28515625" customWidth="1"/>
    <col min="8" max="8" width="12.28515625" bestFit="1" customWidth="1"/>
    <col min="10" max="10" width="20.28515625" customWidth="1"/>
  </cols>
  <sheetData>
    <row r="1" spans="1:16" s="2" customFormat="1" ht="26.25" x14ac:dyDescent="0.4">
      <c r="A1" s="1" t="s">
        <v>23</v>
      </c>
    </row>
    <row r="2" spans="1:16" s="3" customFormat="1" x14ac:dyDescent="0.2"/>
    <row r="3" spans="1:16" s="3" customFormat="1" x14ac:dyDescent="0.2">
      <c r="A3" s="4" t="s">
        <v>17</v>
      </c>
    </row>
    <row r="4" spans="1:16" s="3" customFormat="1" x14ac:dyDescent="0.2"/>
    <row r="5" spans="1:16" s="3" customFormat="1" x14ac:dyDescent="0.2">
      <c r="A5" s="5"/>
      <c r="B5" s="6"/>
    </row>
    <row r="6" spans="1:16" s="3" customFormat="1" x14ac:dyDescent="0.2">
      <c r="A6" s="10" t="s">
        <v>2</v>
      </c>
      <c r="B6" s="7">
        <v>2010</v>
      </c>
      <c r="D6" s="10" t="s">
        <v>3</v>
      </c>
      <c r="E6" s="7">
        <v>2010</v>
      </c>
      <c r="G6" s="10" t="s">
        <v>4</v>
      </c>
      <c r="H6" s="7">
        <v>2010</v>
      </c>
      <c r="J6" s="10" t="s">
        <v>1</v>
      </c>
      <c r="K6" s="7">
        <v>2010</v>
      </c>
    </row>
    <row r="7" spans="1:16" s="3" customFormat="1" x14ac:dyDescent="0.2">
      <c r="A7" s="28" t="s">
        <v>0</v>
      </c>
      <c r="B7" s="20">
        <v>868</v>
      </c>
      <c r="D7" s="28" t="s">
        <v>0</v>
      </c>
      <c r="E7" s="20">
        <v>3967</v>
      </c>
      <c r="G7" s="28" t="s">
        <v>0</v>
      </c>
      <c r="H7" s="20">
        <f>E7*915</f>
        <v>3629805</v>
      </c>
      <c r="J7" s="28" t="s">
        <v>0</v>
      </c>
      <c r="K7" s="27">
        <f>H7*3.6/1000000</f>
        <v>13.067297999999999</v>
      </c>
    </row>
    <row r="8" spans="1:16" s="3" customFormat="1" x14ac:dyDescent="0.2">
      <c r="A8" s="28" t="s">
        <v>5</v>
      </c>
      <c r="B8" s="20">
        <f>SUM(B9:B19)</f>
        <v>83</v>
      </c>
      <c r="D8" s="28" t="s">
        <v>5</v>
      </c>
      <c r="E8" s="20">
        <f>SUM(E9:E19)</f>
        <v>222.7</v>
      </c>
      <c r="G8" s="28" t="s">
        <v>5</v>
      </c>
      <c r="H8" s="20">
        <f>SUM(H9:H19)</f>
        <v>203770.5</v>
      </c>
      <c r="J8" s="28" t="s">
        <v>5</v>
      </c>
      <c r="K8" s="26">
        <f>H8*3.6/1000000</f>
        <v>0.73357380000000005</v>
      </c>
      <c r="M8" s="22"/>
      <c r="N8" s="21"/>
      <c r="O8" s="21"/>
      <c r="P8" s="21"/>
    </row>
    <row r="9" spans="1:16" s="3" customFormat="1" x14ac:dyDescent="0.2">
      <c r="A9" s="28" t="s">
        <v>6</v>
      </c>
      <c r="B9" s="20">
        <v>5</v>
      </c>
      <c r="D9" s="28" t="s">
        <v>6</v>
      </c>
      <c r="E9" s="20">
        <v>23</v>
      </c>
      <c r="G9" s="28" t="s">
        <v>6</v>
      </c>
      <c r="H9" s="20">
        <f t="shared" ref="H9:H19" si="0">E9*915</f>
        <v>21045</v>
      </c>
      <c r="J9" s="28" t="s">
        <v>6</v>
      </c>
      <c r="K9" s="26">
        <f t="shared" ref="K9:K19" si="1">H9*3.6/1000000</f>
        <v>7.5761999999999996E-2</v>
      </c>
    </row>
    <row r="10" spans="1:16" s="3" customFormat="1" x14ac:dyDescent="0.2">
      <c r="A10" s="28" t="s">
        <v>7</v>
      </c>
      <c r="B10" s="20">
        <v>3</v>
      </c>
      <c r="D10" s="28" t="s">
        <v>7</v>
      </c>
      <c r="E10" s="20">
        <v>13</v>
      </c>
      <c r="G10" s="28" t="s">
        <v>7</v>
      </c>
      <c r="H10" s="20">
        <f t="shared" si="0"/>
        <v>11895</v>
      </c>
      <c r="J10" s="28" t="s">
        <v>7</v>
      </c>
      <c r="K10" s="26">
        <f t="shared" si="1"/>
        <v>4.2821999999999999E-2</v>
      </c>
    </row>
    <row r="11" spans="1:16" s="3" customFormat="1" x14ac:dyDescent="0.2">
      <c r="A11" s="28" t="s">
        <v>8</v>
      </c>
      <c r="B11" s="20">
        <v>4</v>
      </c>
      <c r="D11" s="28" t="s">
        <v>8</v>
      </c>
      <c r="E11" s="20">
        <v>12.1</v>
      </c>
      <c r="G11" s="28" t="s">
        <v>8</v>
      </c>
      <c r="H11" s="20">
        <f t="shared" si="0"/>
        <v>11071.5</v>
      </c>
      <c r="J11" s="28" t="s">
        <v>8</v>
      </c>
      <c r="K11" s="26">
        <f t="shared" si="1"/>
        <v>3.9857400000000001E-2</v>
      </c>
    </row>
    <row r="12" spans="1:16" s="3" customFormat="1" x14ac:dyDescent="0.2">
      <c r="A12" s="28" t="s">
        <v>9</v>
      </c>
      <c r="B12" s="20">
        <v>0</v>
      </c>
      <c r="D12" s="28" t="s">
        <v>9</v>
      </c>
      <c r="E12" s="20">
        <v>0</v>
      </c>
      <c r="G12" s="28" t="s">
        <v>9</v>
      </c>
      <c r="H12" s="20">
        <f t="shared" si="0"/>
        <v>0</v>
      </c>
      <c r="J12" s="28" t="s">
        <v>9</v>
      </c>
      <c r="K12" s="26">
        <f t="shared" si="1"/>
        <v>0</v>
      </c>
    </row>
    <row r="13" spans="1:16" s="3" customFormat="1" x14ac:dyDescent="0.2">
      <c r="A13" s="28" t="s">
        <v>10</v>
      </c>
      <c r="B13" s="20">
        <v>0</v>
      </c>
      <c r="D13" s="28" t="s">
        <v>10</v>
      </c>
      <c r="E13" s="20">
        <v>0</v>
      </c>
      <c r="G13" s="28" t="s">
        <v>10</v>
      </c>
      <c r="H13" s="20">
        <f t="shared" si="0"/>
        <v>0</v>
      </c>
      <c r="J13" s="28" t="s">
        <v>10</v>
      </c>
      <c r="K13" s="26">
        <f t="shared" si="1"/>
        <v>0</v>
      </c>
    </row>
    <row r="14" spans="1:16" s="3" customFormat="1" x14ac:dyDescent="0.2">
      <c r="A14" s="28" t="s">
        <v>11</v>
      </c>
      <c r="B14" s="20">
        <v>40</v>
      </c>
      <c r="D14" s="28" t="s">
        <v>11</v>
      </c>
      <c r="E14" s="20">
        <v>85.9</v>
      </c>
      <c r="G14" s="28" t="s">
        <v>11</v>
      </c>
      <c r="H14" s="20">
        <f t="shared" si="0"/>
        <v>78598.5</v>
      </c>
      <c r="J14" s="28" t="s">
        <v>11</v>
      </c>
      <c r="K14" s="26">
        <f t="shared" si="1"/>
        <v>0.28295460000000006</v>
      </c>
    </row>
    <row r="15" spans="1:16" s="3" customFormat="1" x14ac:dyDescent="0.2">
      <c r="A15" s="28" t="s">
        <v>12</v>
      </c>
      <c r="B15" s="20">
        <v>1</v>
      </c>
      <c r="D15" s="28" t="s">
        <v>12</v>
      </c>
      <c r="E15" s="20">
        <v>6</v>
      </c>
      <c r="G15" s="28" t="s">
        <v>12</v>
      </c>
      <c r="H15" s="20">
        <f t="shared" si="0"/>
        <v>5490</v>
      </c>
      <c r="J15" s="28" t="s">
        <v>12</v>
      </c>
      <c r="K15" s="26">
        <f t="shared" si="1"/>
        <v>1.9764E-2</v>
      </c>
    </row>
    <row r="16" spans="1:16" s="3" customFormat="1" x14ac:dyDescent="0.2">
      <c r="A16" s="28" t="s">
        <v>13</v>
      </c>
      <c r="B16" s="20">
        <v>5</v>
      </c>
      <c r="D16" s="28" t="s">
        <v>13</v>
      </c>
      <c r="E16" s="20">
        <v>12</v>
      </c>
      <c r="G16" s="28" t="s">
        <v>13</v>
      </c>
      <c r="H16" s="20">
        <f t="shared" si="0"/>
        <v>10980</v>
      </c>
      <c r="J16" s="28" t="s">
        <v>13</v>
      </c>
      <c r="K16" s="26">
        <f t="shared" si="1"/>
        <v>3.9528000000000001E-2</v>
      </c>
    </row>
    <row r="17" spans="1:12" s="3" customFormat="1" x14ac:dyDescent="0.2">
      <c r="A17" s="28" t="s">
        <v>14</v>
      </c>
      <c r="B17" s="20">
        <v>7</v>
      </c>
      <c r="D17" s="28" t="s">
        <v>14</v>
      </c>
      <c r="E17" s="20">
        <v>27.4</v>
      </c>
      <c r="G17" s="28" t="s">
        <v>14</v>
      </c>
      <c r="H17" s="20">
        <f t="shared" si="0"/>
        <v>25071</v>
      </c>
      <c r="J17" s="28" t="s">
        <v>14</v>
      </c>
      <c r="K17" s="26">
        <f t="shared" si="1"/>
        <v>9.0255600000000005E-2</v>
      </c>
    </row>
    <row r="18" spans="1:12" s="3" customFormat="1" x14ac:dyDescent="0.2">
      <c r="A18" s="28" t="s">
        <v>15</v>
      </c>
      <c r="B18" s="20">
        <v>2</v>
      </c>
      <c r="D18" s="28" t="s">
        <v>15</v>
      </c>
      <c r="E18" s="20">
        <v>5</v>
      </c>
      <c r="G18" s="28" t="s">
        <v>15</v>
      </c>
      <c r="H18" s="20">
        <f t="shared" si="0"/>
        <v>4575</v>
      </c>
      <c r="J18" s="28" t="s">
        <v>15</v>
      </c>
      <c r="K18" s="26">
        <f t="shared" si="1"/>
        <v>1.6469999999999999E-2</v>
      </c>
    </row>
    <row r="19" spans="1:12" s="3" customFormat="1" x14ac:dyDescent="0.2">
      <c r="A19" s="28" t="s">
        <v>16</v>
      </c>
      <c r="B19" s="20">
        <v>16</v>
      </c>
      <c r="D19" s="28" t="s">
        <v>16</v>
      </c>
      <c r="E19" s="20">
        <v>38.299999999999997</v>
      </c>
      <c r="F19" s="9"/>
      <c r="G19" s="28" t="s">
        <v>16</v>
      </c>
      <c r="H19" s="20">
        <f t="shared" si="0"/>
        <v>35044.5</v>
      </c>
      <c r="I19" s="9"/>
      <c r="J19" s="28" t="s">
        <v>16</v>
      </c>
      <c r="K19" s="26">
        <f t="shared" si="1"/>
        <v>0.1261602</v>
      </c>
    </row>
    <row r="20" spans="1:12" s="3" customFormat="1" x14ac:dyDescent="0.2">
      <c r="A20" s="6"/>
      <c r="B20" s="19"/>
      <c r="D20" s="6"/>
      <c r="E20" s="14"/>
      <c r="F20" s="14"/>
      <c r="G20" s="6"/>
      <c r="H20" s="14"/>
      <c r="I20" s="14"/>
      <c r="J20" s="6"/>
      <c r="K20" s="14"/>
    </row>
    <row r="21" spans="1:12" s="3" customFormat="1" x14ac:dyDescent="0.2">
      <c r="A21" s="6"/>
      <c r="B21" s="19"/>
      <c r="D21" s="6"/>
      <c r="E21" s="14"/>
      <c r="F21" s="14"/>
      <c r="G21" s="6"/>
      <c r="H21" s="14"/>
      <c r="I21" s="14"/>
      <c r="J21" s="6"/>
      <c r="K21" s="14"/>
    </row>
    <row r="22" spans="1:12" s="3" customFormat="1" x14ac:dyDescent="0.2">
      <c r="A22" s="6"/>
      <c r="B22" s="19"/>
      <c r="D22" s="6"/>
      <c r="E22" s="14"/>
      <c r="F22" s="14"/>
      <c r="G22" s="6"/>
      <c r="H22" s="14"/>
      <c r="I22" s="14"/>
      <c r="J22" s="6"/>
      <c r="K22" s="14"/>
      <c r="L22" s="9"/>
    </row>
    <row r="23" spans="1:12" s="3" customFormat="1" x14ac:dyDescent="0.2">
      <c r="A23" s="6"/>
      <c r="B23" s="19"/>
      <c r="D23" s="6"/>
      <c r="E23" s="14"/>
      <c r="F23" s="14"/>
      <c r="G23" s="6"/>
      <c r="H23" s="14"/>
      <c r="I23" s="14"/>
      <c r="J23" s="6"/>
      <c r="K23" s="14"/>
      <c r="L23" s="9"/>
    </row>
    <row r="24" spans="1:12" s="3" customFormat="1" x14ac:dyDescent="0.2">
      <c r="A24" s="6"/>
      <c r="B24" s="19"/>
      <c r="D24" s="6"/>
      <c r="E24" s="14"/>
      <c r="F24" s="14"/>
      <c r="G24" s="6"/>
      <c r="H24" s="23"/>
      <c r="I24" s="14"/>
      <c r="J24" s="6"/>
      <c r="K24" s="14"/>
      <c r="L24" s="9"/>
    </row>
    <row r="25" spans="1:12" s="3" customFormat="1" x14ac:dyDescent="0.2">
      <c r="A25" s="6"/>
      <c r="B25" s="19"/>
      <c r="D25" s="9"/>
      <c r="E25" s="14"/>
      <c r="F25" s="14"/>
      <c r="G25" s="6"/>
      <c r="H25" s="14"/>
      <c r="I25" s="14"/>
      <c r="J25" s="6"/>
      <c r="K25" s="14"/>
      <c r="L25" s="9"/>
    </row>
    <row r="26" spans="1:12" s="3" customFormat="1" x14ac:dyDescent="0.2">
      <c r="A26" s="6"/>
      <c r="B26" s="19"/>
      <c r="D26" s="9"/>
      <c r="E26" s="14"/>
      <c r="F26" s="14"/>
      <c r="G26" s="6"/>
      <c r="H26" s="14"/>
      <c r="I26" s="14"/>
      <c r="J26" s="6"/>
      <c r="K26" s="14"/>
      <c r="L26" s="9"/>
    </row>
    <row r="27" spans="1:12" s="3" customFormat="1" x14ac:dyDescent="0.2">
      <c r="D27" s="9"/>
      <c r="E27" s="25"/>
      <c r="F27" s="9"/>
      <c r="G27" s="9"/>
      <c r="H27" s="23"/>
      <c r="I27" s="9"/>
      <c r="J27" s="9"/>
      <c r="K27" s="9"/>
      <c r="L27" s="9"/>
    </row>
    <row r="28" spans="1:12" s="3" customFormat="1" x14ac:dyDescent="0.2">
      <c r="A28" s="18"/>
      <c r="B28" s="11"/>
      <c r="D28" s="9"/>
      <c r="E28" s="11"/>
      <c r="F28" s="9"/>
      <c r="G28" s="9"/>
      <c r="H28" s="11"/>
      <c r="I28" s="11"/>
      <c r="J28" s="9"/>
      <c r="K28" s="11"/>
      <c r="L28" s="9"/>
    </row>
    <row r="29" spans="1:12" s="3" customFormat="1" x14ac:dyDescent="0.2">
      <c r="A29" s="6"/>
      <c r="B29" s="14"/>
      <c r="D29" s="9"/>
      <c r="E29" s="12"/>
      <c r="F29" s="12"/>
      <c r="G29" s="9"/>
      <c r="H29" s="12"/>
      <c r="I29" s="12"/>
      <c r="J29" s="9"/>
      <c r="K29" s="12"/>
      <c r="L29" s="9"/>
    </row>
    <row r="30" spans="1:12" s="3" customFormat="1" x14ac:dyDescent="0.2">
      <c r="A30" s="6"/>
      <c r="B30" s="13"/>
      <c r="D30" s="6"/>
      <c r="E30" s="9"/>
      <c r="F30" s="13"/>
      <c r="G30" s="6"/>
      <c r="H30" s="24"/>
      <c r="I30" s="13"/>
      <c r="J30" s="6"/>
      <c r="K30" s="25"/>
      <c r="L30" s="9"/>
    </row>
    <row r="31" spans="1:12" s="3" customFormat="1" x14ac:dyDescent="0.2">
      <c r="A31" s="6"/>
      <c r="D31" s="6"/>
      <c r="E31" s="13"/>
      <c r="F31" s="13"/>
      <c r="G31" s="6"/>
      <c r="H31" s="13"/>
      <c r="I31" s="13"/>
      <c r="J31" s="6"/>
      <c r="K31" s="13"/>
      <c r="L31" s="9"/>
    </row>
    <row r="32" spans="1:12" s="3" customFormat="1" x14ac:dyDescent="0.2">
      <c r="A32" s="6"/>
      <c r="B32" s="14"/>
      <c r="D32" s="6"/>
      <c r="E32" s="13"/>
      <c r="F32" s="13"/>
      <c r="G32" s="6"/>
      <c r="H32" s="13"/>
      <c r="I32" s="13"/>
      <c r="J32" s="6"/>
      <c r="K32" s="13"/>
      <c r="L32" s="9"/>
    </row>
    <row r="33" spans="1:12" s="3" customFormat="1" x14ac:dyDescent="0.2">
      <c r="A33" s="6"/>
      <c r="B33" s="14"/>
      <c r="D33" s="6"/>
      <c r="E33" s="13"/>
      <c r="F33" s="13"/>
      <c r="G33" s="6"/>
      <c r="H33" s="13"/>
      <c r="I33" s="13"/>
      <c r="J33" s="6"/>
      <c r="K33" s="13"/>
      <c r="L33" s="9"/>
    </row>
    <row r="34" spans="1:12" s="3" customFormat="1" x14ac:dyDescent="0.2">
      <c r="A34" s="6"/>
      <c r="B34" s="14"/>
      <c r="D34" s="6"/>
      <c r="E34" s="13"/>
      <c r="F34" s="13"/>
      <c r="G34" s="6"/>
      <c r="H34" s="13"/>
      <c r="I34" s="13"/>
      <c r="J34" s="6"/>
      <c r="K34" s="13"/>
      <c r="L34" s="9"/>
    </row>
    <row r="35" spans="1:12" s="3" customFormat="1" x14ac:dyDescent="0.2">
      <c r="A35" s="6"/>
      <c r="B35" s="14"/>
      <c r="D35" s="6"/>
      <c r="E35" s="13"/>
      <c r="F35" s="13"/>
      <c r="G35" s="6"/>
      <c r="H35" s="13"/>
      <c r="I35" s="13"/>
      <c r="J35" s="6"/>
      <c r="K35" s="13"/>
    </row>
    <row r="36" spans="1:12" s="3" customFormat="1" x14ac:dyDescent="0.2">
      <c r="A36" s="6"/>
      <c r="B36" s="14"/>
      <c r="D36" s="6"/>
      <c r="E36" s="13"/>
      <c r="F36" s="13"/>
      <c r="G36" s="6"/>
      <c r="H36" s="13"/>
      <c r="I36" s="13"/>
      <c r="J36" s="6"/>
      <c r="K36" s="13"/>
    </row>
    <row r="37" spans="1:12" s="3" customFormat="1" x14ac:dyDescent="0.2">
      <c r="A37" s="6"/>
      <c r="B37" s="14"/>
      <c r="D37" s="6"/>
      <c r="E37" s="13"/>
      <c r="F37" s="13"/>
      <c r="G37" s="6"/>
      <c r="H37" s="13"/>
      <c r="I37" s="13"/>
      <c r="J37" s="6"/>
      <c r="K37" s="13"/>
    </row>
    <row r="38" spans="1:12" s="3" customFormat="1" x14ac:dyDescent="0.2">
      <c r="A38" s="6"/>
      <c r="B38" s="14"/>
      <c r="D38" s="6"/>
      <c r="E38" s="13"/>
      <c r="F38" s="13"/>
      <c r="G38" s="6"/>
      <c r="H38" s="13"/>
      <c r="I38" s="13"/>
      <c r="J38" s="6"/>
      <c r="K38" s="13"/>
    </row>
    <row r="39" spans="1:12" s="3" customFormat="1" x14ac:dyDescent="0.2">
      <c r="A39" s="6"/>
      <c r="B39" s="14"/>
      <c r="D39" s="6"/>
      <c r="E39" s="13"/>
      <c r="F39" s="13"/>
      <c r="G39" s="6"/>
      <c r="H39" s="13"/>
      <c r="I39" s="13"/>
      <c r="J39" s="6"/>
      <c r="K39" s="13"/>
    </row>
    <row r="40" spans="1:12" s="3" customFormat="1" x14ac:dyDescent="0.2">
      <c r="A40" s="6"/>
      <c r="B40" s="14"/>
      <c r="D40" s="6"/>
      <c r="E40" s="13"/>
      <c r="F40" s="13"/>
      <c r="G40" s="6"/>
      <c r="H40" s="13"/>
      <c r="I40" s="13"/>
      <c r="J40" s="6"/>
      <c r="K40" s="13"/>
    </row>
    <row r="41" spans="1:12" s="3" customFormat="1" x14ac:dyDescent="0.2">
      <c r="A41" s="6"/>
      <c r="B41" s="14"/>
      <c r="D41" s="6"/>
      <c r="E41" s="13"/>
      <c r="F41" s="13"/>
      <c r="G41" s="6"/>
      <c r="H41" s="13"/>
      <c r="I41" s="13"/>
      <c r="J41" s="6"/>
      <c r="K41" s="13"/>
    </row>
    <row r="42" spans="1:12" s="3" customFormat="1" x14ac:dyDescent="0.2">
      <c r="A42" s="6"/>
      <c r="B42" s="14"/>
      <c r="D42" s="6"/>
      <c r="E42" s="13"/>
      <c r="F42" s="13"/>
      <c r="G42" s="6"/>
      <c r="H42" s="13"/>
      <c r="I42" s="13"/>
      <c r="J42" s="6"/>
      <c r="K42" s="13"/>
    </row>
    <row r="43" spans="1:12" s="3" customFormat="1" x14ac:dyDescent="0.2">
      <c r="B43" s="15"/>
      <c r="D43" s="9"/>
      <c r="E43" s="9"/>
      <c r="F43" s="9"/>
      <c r="G43" s="9"/>
      <c r="H43" s="9"/>
      <c r="I43" s="9"/>
      <c r="J43" s="9"/>
      <c r="K43" s="9"/>
    </row>
    <row r="44" spans="1:12" s="3" customFormat="1" x14ac:dyDescent="0.2">
      <c r="D44" s="9"/>
      <c r="E44" s="9"/>
      <c r="F44" s="9"/>
      <c r="G44" s="9"/>
      <c r="H44" s="9"/>
      <c r="I44" s="9"/>
      <c r="J44" s="9"/>
      <c r="K44" s="9"/>
    </row>
    <row r="45" spans="1:12" s="3" customFormat="1" x14ac:dyDescent="0.2">
      <c r="C45" s="16"/>
      <c r="D45" s="9"/>
      <c r="E45" s="9"/>
      <c r="F45" s="9"/>
      <c r="G45" s="9"/>
      <c r="H45" s="9"/>
      <c r="I45" s="9"/>
      <c r="J45" s="9"/>
      <c r="K45" s="9"/>
    </row>
    <row r="46" spans="1:12" s="3" customFormat="1" x14ac:dyDescent="0.2">
      <c r="D46" s="9"/>
      <c r="E46" s="9"/>
      <c r="F46" s="9"/>
      <c r="G46" s="9"/>
      <c r="H46" s="9"/>
      <c r="I46" s="9"/>
      <c r="J46" s="9"/>
      <c r="K46" s="9"/>
    </row>
    <row r="47" spans="1:12" s="3" customFormat="1" x14ac:dyDescent="0.2">
      <c r="C47" s="17"/>
    </row>
    <row r="48" spans="1:1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</sheetData>
  <phoneticPr fontId="1" type="noConversion"/>
  <pageMargins left="0.75" right="0.75" top="1" bottom="1" header="0" footer="0"/>
  <pageSetup paperSize="9" orientation="landscape" r:id="rId1"/>
  <headerFooter alignWithMargins="0"/>
  <ignoredErrors>
    <ignoredError sqref="K8:K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zoomScale="80" zoomScaleNormal="80" workbookViewId="0">
      <selection activeCell="D48" sqref="D48"/>
    </sheetView>
  </sheetViews>
  <sheetFormatPr defaultRowHeight="12.75" x14ac:dyDescent="0.2"/>
  <cols>
    <col min="1" max="1" width="15.85546875" bestFit="1" customWidth="1"/>
    <col min="2" max="2" width="15.85546875" customWidth="1"/>
    <col min="3" max="5" width="14" bestFit="1" customWidth="1"/>
    <col min="6" max="6" width="11.5703125" customWidth="1"/>
  </cols>
  <sheetData>
    <row r="1" spans="1:6" x14ac:dyDescent="0.2">
      <c r="A1" s="10" t="s">
        <v>1</v>
      </c>
      <c r="B1" s="10">
        <v>2020</v>
      </c>
      <c r="C1" s="7">
        <v>2018</v>
      </c>
      <c r="D1" s="7">
        <v>2016</v>
      </c>
      <c r="E1" s="7">
        <v>2012</v>
      </c>
      <c r="F1" s="7">
        <v>2010</v>
      </c>
    </row>
    <row r="2" spans="1:6" x14ac:dyDescent="0.2">
      <c r="A2" s="8" t="str">
        <f>'2016'!A7</f>
        <v>Hele landet</v>
      </c>
      <c r="B2" s="27">
        <f>'2020'!K7</f>
        <v>3986.0290335384007</v>
      </c>
      <c r="C2" s="27">
        <f>'2018'!K7</f>
        <v>3443.0596884000001</v>
      </c>
      <c r="D2" s="27">
        <f>'2016'!K7</f>
        <v>2677.5931211998864</v>
      </c>
      <c r="E2" s="27">
        <f>'2012'!K7</f>
        <v>1286.2961297999648</v>
      </c>
      <c r="F2" s="27">
        <f>'2010'!K7</f>
        <v>13.067297999999999</v>
      </c>
    </row>
    <row r="3" spans="1:6" x14ac:dyDescent="0.2">
      <c r="A3" s="8" t="str">
        <f>'2016'!A8</f>
        <v>Region Nordjylland</v>
      </c>
      <c r="B3" s="27">
        <f>'2020'!K8</f>
        <v>586.79936726760002</v>
      </c>
      <c r="C3" s="27">
        <f>'2018'!K8</f>
        <v>368.880156</v>
      </c>
      <c r="D3" s="27">
        <f>'2016'!K8</f>
        <v>275.42188080000022</v>
      </c>
      <c r="E3" s="27">
        <f>'2012'!K8</f>
        <v>188.42075280000009</v>
      </c>
      <c r="F3" s="27">
        <f>'2010'!K8</f>
        <v>0.73357380000000005</v>
      </c>
    </row>
    <row r="4" spans="1:6" x14ac:dyDescent="0.2">
      <c r="A4" s="8" t="str">
        <f>'2016'!A9</f>
        <v>Brønderslev</v>
      </c>
      <c r="B4" s="27">
        <f>'2020'!K9</f>
        <v>23.148380199600005</v>
      </c>
      <c r="C4" s="27">
        <f>'2018'!K9</f>
        <v>27.094121999999999</v>
      </c>
      <c r="D4" s="27">
        <f>'2016'!K9</f>
        <v>22.343202000000002</v>
      </c>
      <c r="E4" s="27">
        <f>'2012'!K9</f>
        <v>14.430025800000003</v>
      </c>
      <c r="F4" s="27">
        <f>'2010'!K9</f>
        <v>7.5761999999999996E-2</v>
      </c>
    </row>
    <row r="5" spans="1:6" x14ac:dyDescent="0.2">
      <c r="A5" s="8" t="str">
        <f>'2016'!A10</f>
        <v>Frederikshavn</v>
      </c>
      <c r="B5" s="27">
        <f>'2020'!K10</f>
        <v>29.045737605599999</v>
      </c>
      <c r="C5" s="27">
        <f>'2018'!K10</f>
        <v>30.946698000000001</v>
      </c>
      <c r="D5" s="27">
        <f>'2016'!K10</f>
        <v>30.114736200000017</v>
      </c>
      <c r="E5" s="27">
        <f>'2012'!K10</f>
        <v>21.172843800000013</v>
      </c>
      <c r="F5" s="27">
        <f>'2010'!K10</f>
        <v>4.2821999999999999E-2</v>
      </c>
    </row>
    <row r="6" spans="1:6" x14ac:dyDescent="0.2">
      <c r="A6" s="8" t="str">
        <f>'2016'!A11</f>
        <v>Hjørring</v>
      </c>
      <c r="B6" s="27">
        <f>'2020'!K11</f>
        <v>60.116485298399986</v>
      </c>
      <c r="C6" s="27">
        <f>'2018'!K11</f>
        <v>59.090972399999991</v>
      </c>
      <c r="D6" s="27">
        <f>'2016'!K11</f>
        <v>32.375737800000003</v>
      </c>
      <c r="E6" s="27">
        <f>'2012'!K11</f>
        <v>24.265580400000008</v>
      </c>
      <c r="F6" s="27">
        <f>'2010'!K11</f>
        <v>3.9857400000000001E-2</v>
      </c>
    </row>
    <row r="7" spans="1:6" x14ac:dyDescent="0.2">
      <c r="A7" s="8" t="str">
        <f>'2016'!A12</f>
        <v>Jammerbugt</v>
      </c>
      <c r="B7" s="27">
        <f>'2020'!K12</f>
        <v>30.703973652000013</v>
      </c>
      <c r="C7" s="27">
        <f>'2018'!K12</f>
        <v>34.531077600000003</v>
      </c>
      <c r="D7" s="27">
        <f>'2016'!K12</f>
        <v>28.415032200000034</v>
      </c>
      <c r="E7" s="27">
        <f>'2012'!K12</f>
        <v>17.219385000000024</v>
      </c>
      <c r="F7" s="27">
        <f>'2010'!K12</f>
        <v>0</v>
      </c>
    </row>
    <row r="8" spans="1:6" x14ac:dyDescent="0.2">
      <c r="A8" s="8" t="str">
        <f>'2016'!A13</f>
        <v>Læsø</v>
      </c>
      <c r="B8" s="27">
        <f>'2020'!K13</f>
        <v>26.158936896</v>
      </c>
      <c r="C8" s="27">
        <f>'2018'!K13</f>
        <v>18.145630799999999</v>
      </c>
      <c r="D8" s="27">
        <f>'2016'!K13</f>
        <v>2.2547430000000004</v>
      </c>
      <c r="E8" s="27">
        <f>'2012'!K13</f>
        <v>1.3472460000000004</v>
      </c>
      <c r="F8" s="27">
        <f>'2010'!K13</f>
        <v>0</v>
      </c>
    </row>
    <row r="9" spans="1:6" x14ac:dyDescent="0.2">
      <c r="A9" s="8" t="str">
        <f>'2016'!A14</f>
        <v>Mariagerfjord</v>
      </c>
      <c r="B9" s="27">
        <f>'2020'!K14</f>
        <v>30.271829385599997</v>
      </c>
      <c r="C9" s="27">
        <f>'2018'!K14</f>
        <v>32.681649599999993</v>
      </c>
      <c r="D9" s="27">
        <f>'2016'!K14</f>
        <v>26.118126000000007</v>
      </c>
      <c r="E9" s="27">
        <f>'2012'!K14</f>
        <v>16.253254800000004</v>
      </c>
      <c r="F9" s="27">
        <f>'2010'!K14</f>
        <v>0.28295460000000006</v>
      </c>
    </row>
    <row r="10" spans="1:6" x14ac:dyDescent="0.2">
      <c r="A10" s="8" t="str">
        <f>'2016'!A15</f>
        <v>Morsø</v>
      </c>
      <c r="B10" s="27">
        <f>'2020'!K15</f>
        <v>89.289059903999998</v>
      </c>
      <c r="C10" s="27">
        <f>'2018'!K15</f>
        <v>15.135346800000004</v>
      </c>
      <c r="D10" s="27">
        <f>'2016'!K15</f>
        <v>13.616407799999998</v>
      </c>
      <c r="E10" s="27">
        <f>'2012'!K15</f>
        <v>9.4037111999999947</v>
      </c>
      <c r="F10" s="27">
        <f>'2010'!K15</f>
        <v>1.9764E-2</v>
      </c>
    </row>
    <row r="11" spans="1:6" x14ac:dyDescent="0.2">
      <c r="A11" s="8" t="str">
        <f>'2016'!A16</f>
        <v>Rebild</v>
      </c>
      <c r="B11" s="27">
        <f>'2020'!K16</f>
        <v>22.352364640799998</v>
      </c>
      <c r="C11" s="27">
        <f>'2018'!K16</f>
        <v>26.390015999999999</v>
      </c>
      <c r="D11" s="27">
        <f>'2016'!K16</f>
        <v>17.824163400000021</v>
      </c>
      <c r="E11" s="27">
        <f>'2012'!K16</f>
        <v>12.770179200000028</v>
      </c>
      <c r="F11" s="27">
        <f>'2010'!K16</f>
        <v>3.9528000000000001E-2</v>
      </c>
    </row>
    <row r="12" spans="1:6" x14ac:dyDescent="0.2">
      <c r="A12" s="8" t="str">
        <f>'2016'!A17</f>
        <v>Thisted</v>
      </c>
      <c r="B12" s="27">
        <f>'2020'!K17</f>
        <v>202.8601687428</v>
      </c>
      <c r="C12" s="27">
        <f>'2018'!K17</f>
        <v>43.134199200000012</v>
      </c>
      <c r="D12" s="27">
        <f>'2016'!K17</f>
        <v>35.995185000000028</v>
      </c>
      <c r="E12" s="27">
        <f>'2012'!K17</f>
        <v>27.177805799999984</v>
      </c>
      <c r="F12" s="27">
        <f>'2010'!K17</f>
        <v>9.0255600000000005E-2</v>
      </c>
    </row>
    <row r="13" spans="1:6" x14ac:dyDescent="0.2">
      <c r="A13" s="8" t="str">
        <f>'2016'!A18</f>
        <v>Vesthimmerlands</v>
      </c>
      <c r="B13" s="27">
        <f>'2020'!K18</f>
        <v>20.208066389999995</v>
      </c>
      <c r="C13" s="27">
        <f>'2018'!K18</f>
        <v>24.0638364</v>
      </c>
      <c r="D13" s="27">
        <f>'2016'!K18</f>
        <v>19.537372799999972</v>
      </c>
      <c r="E13" s="27">
        <f>'2012'!K18</f>
        <v>12.770179200000028</v>
      </c>
      <c r="F13" s="27">
        <f>'2010'!K18</f>
        <v>1.6469999999999999E-2</v>
      </c>
    </row>
    <row r="14" spans="1:6" x14ac:dyDescent="0.2">
      <c r="A14" s="8" t="str">
        <f>'2016'!A19</f>
        <v>Aalborg</v>
      </c>
      <c r="B14" s="27">
        <f>'2020'!K19</f>
        <v>52.644364552799999</v>
      </c>
      <c r="C14" s="27">
        <f>'2018'!K19</f>
        <v>57.666607200000001</v>
      </c>
      <c r="D14" s="27">
        <f>'2016'!K19</f>
        <v>46.827174600000205</v>
      </c>
      <c r="E14" s="27">
        <f>'2012'!K19</f>
        <v>31.610541600000019</v>
      </c>
      <c r="F14" s="27">
        <f>'2010'!K19</f>
        <v>0.1261602</v>
      </c>
    </row>
    <row r="31" spans="1:6" ht="14.25" x14ac:dyDescent="0.25">
      <c r="A31" s="10" t="s">
        <v>27</v>
      </c>
      <c r="B31" s="10" t="s">
        <v>25</v>
      </c>
      <c r="C31" s="7" t="s">
        <v>26</v>
      </c>
      <c r="D31" s="7">
        <v>2016</v>
      </c>
      <c r="E31" s="7">
        <v>2012</v>
      </c>
      <c r="F31" s="7">
        <v>2010</v>
      </c>
    </row>
    <row r="32" spans="1:6" x14ac:dyDescent="0.2">
      <c r="A32" s="8" t="str">
        <f>A2</f>
        <v>Hele landet</v>
      </c>
      <c r="B32" s="27">
        <f>'2020'!$E7</f>
        <v>1210087.7454579235</v>
      </c>
      <c r="C32" s="27">
        <f>'2018'!$E7</f>
        <v>1045251.8786885246</v>
      </c>
      <c r="D32" s="27">
        <f>'2016'!$E7</f>
        <v>812869.79999996547</v>
      </c>
      <c r="E32" s="27">
        <f>'2012'!$E7</f>
        <v>390496.69999998924</v>
      </c>
      <c r="F32" s="27">
        <f>'2010'!$E7</f>
        <v>3967</v>
      </c>
    </row>
    <row r="33" spans="1:6" x14ac:dyDescent="0.2">
      <c r="A33" s="8" t="str">
        <f t="shared" ref="A33:A44" si="0">A3</f>
        <v>Region Nordjylland</v>
      </c>
      <c r="B33" s="27">
        <f>'2020'!$E8</f>
        <v>178141.88441639344</v>
      </c>
      <c r="C33" s="27">
        <f>'2018'!$E8</f>
        <v>111985.47540983607</v>
      </c>
      <c r="D33" s="27">
        <f>'2016'!$E8</f>
        <v>83613.200000000084</v>
      </c>
      <c r="E33" s="27">
        <f>'2012'!$E8</f>
        <v>57201.200000000041</v>
      </c>
      <c r="F33" s="27">
        <f>'2010'!$E8</f>
        <v>222.7</v>
      </c>
    </row>
    <row r="34" spans="1:6" x14ac:dyDescent="0.2">
      <c r="A34" s="8" t="str">
        <f t="shared" si="0"/>
        <v>Brønderslev</v>
      </c>
      <c r="B34" s="27">
        <f>'2020'!$E9</f>
        <v>7027.4378262295086</v>
      </c>
      <c r="C34" s="27">
        <f>'2018'!$E9</f>
        <v>8225.2950819672133</v>
      </c>
      <c r="D34" s="27">
        <f>'2016'!$E9</f>
        <v>6783</v>
      </c>
      <c r="E34" s="27">
        <f>'2012'!$E9</f>
        <v>4380.7000000000007</v>
      </c>
      <c r="F34" s="27">
        <f>'2010'!$E9</f>
        <v>23</v>
      </c>
    </row>
    <row r="35" spans="1:6" x14ac:dyDescent="0.2">
      <c r="A35" s="8" t="str">
        <f t="shared" si="0"/>
        <v>Frederikshavn</v>
      </c>
      <c r="B35" s="27">
        <f>'2020'!$E10</f>
        <v>8817.7709792349724</v>
      </c>
      <c r="C35" s="27">
        <f>'2018'!$E10</f>
        <v>9394.8688524590161</v>
      </c>
      <c r="D35" s="27">
        <f>'2016'!$E10</f>
        <v>9142.3000000000047</v>
      </c>
      <c r="E35" s="27">
        <f>'2012'!$E10</f>
        <v>6427.7000000000025</v>
      </c>
      <c r="F35" s="27">
        <f>'2010'!$E10</f>
        <v>13</v>
      </c>
    </row>
    <row r="36" spans="1:6" x14ac:dyDescent="0.2">
      <c r="A36" s="8" t="str">
        <f t="shared" si="0"/>
        <v>Hjørring</v>
      </c>
      <c r="B36" s="27">
        <f>'2020'!$E11</f>
        <v>18250.299119125681</v>
      </c>
      <c r="C36" s="27">
        <f>'2018'!$E11</f>
        <v>17938.971584699448</v>
      </c>
      <c r="D36" s="27">
        <f>'2016'!$E11</f>
        <v>9828.7000000000007</v>
      </c>
      <c r="E36" s="27">
        <f>'2012'!$E11</f>
        <v>7366.6000000000031</v>
      </c>
      <c r="F36" s="27">
        <f>'2010'!$E11</f>
        <v>12.1</v>
      </c>
    </row>
    <row r="37" spans="1:6" x14ac:dyDescent="0.2">
      <c r="A37" s="8" t="str">
        <f t="shared" si="0"/>
        <v>Jammerbugt</v>
      </c>
      <c r="B37" s="27">
        <f>'2020'!$E12</f>
        <v>9321.1820437158513</v>
      </c>
      <c r="C37" s="27">
        <f>'2018'!$E12</f>
        <v>10483.022950819672</v>
      </c>
      <c r="D37" s="27">
        <f>'2016'!$E12</f>
        <v>8626.3000000000102</v>
      </c>
      <c r="E37" s="27">
        <f>'2012'!$E12</f>
        <v>5227.5000000000064</v>
      </c>
      <c r="F37" s="27">
        <f>'2010'!$E12</f>
        <v>0</v>
      </c>
    </row>
    <row r="38" spans="1:6" x14ac:dyDescent="0.2">
      <c r="A38" s="8" t="str">
        <f t="shared" si="0"/>
        <v>Læsø</v>
      </c>
      <c r="B38" s="27">
        <f>'2020'!$E13</f>
        <v>7941.3894644808743</v>
      </c>
      <c r="C38" s="27">
        <f>'2018'!$E13</f>
        <v>5508.6918032786889</v>
      </c>
      <c r="D38" s="27">
        <f>'2016'!$E13</f>
        <v>684.50000000000011</v>
      </c>
      <c r="E38" s="27">
        <f>'2012'!$E13</f>
        <v>409.00000000000011</v>
      </c>
      <c r="F38" s="27">
        <f>'2010'!$E13</f>
        <v>0</v>
      </c>
    </row>
    <row r="39" spans="1:6" x14ac:dyDescent="0.2">
      <c r="A39" s="8" t="str">
        <f t="shared" si="0"/>
        <v>Mariagerfjord</v>
      </c>
      <c r="B39" s="27">
        <f>'2020'!$E14</f>
        <v>9189.990706010929</v>
      </c>
      <c r="C39" s="27">
        <f>'2018'!$E14</f>
        <v>9921.5693989071024</v>
      </c>
      <c r="D39" s="27">
        <f>'2016'!$E14</f>
        <v>7929.0000000000018</v>
      </c>
      <c r="E39" s="27">
        <f>'2012'!$E14</f>
        <v>4934.2000000000007</v>
      </c>
      <c r="F39" s="27">
        <f>'2010'!$E14</f>
        <v>85.9</v>
      </c>
    </row>
    <row r="40" spans="1:6" x14ac:dyDescent="0.2">
      <c r="A40" s="8" t="str">
        <f t="shared" si="0"/>
        <v>Morsø</v>
      </c>
      <c r="B40" s="27">
        <f>'2020'!$E15</f>
        <v>27106.575562841532</v>
      </c>
      <c r="C40" s="27">
        <f>'2018'!$E15</f>
        <v>4594.8229508196728</v>
      </c>
      <c r="D40" s="27">
        <f>'2016'!$E15</f>
        <v>4133.6999999999989</v>
      </c>
      <c r="E40" s="27">
        <f>'2012'!$E15</f>
        <v>2854.7999999999984</v>
      </c>
      <c r="F40" s="27">
        <f>'2010'!$E15</f>
        <v>6</v>
      </c>
    </row>
    <row r="41" spans="1:6" x14ac:dyDescent="0.2">
      <c r="A41" s="8" t="str">
        <f t="shared" si="0"/>
        <v>Rebild</v>
      </c>
      <c r="B41" s="27">
        <f>'2020'!$E16</f>
        <v>6785.781615300546</v>
      </c>
      <c r="C41" s="27">
        <f>'2018'!$E16</f>
        <v>8011.5409836065573</v>
      </c>
      <c r="D41" s="27">
        <f>'2016'!$E16</f>
        <v>5411.1000000000058</v>
      </c>
      <c r="E41" s="27">
        <f>'2012'!$E16</f>
        <v>3876.8000000000079</v>
      </c>
      <c r="F41" s="27">
        <f>'2010'!$E16</f>
        <v>12</v>
      </c>
    </row>
    <row r="42" spans="1:6" x14ac:dyDescent="0.2">
      <c r="A42" s="8" t="str">
        <f t="shared" si="0"/>
        <v>Thisted</v>
      </c>
      <c r="B42" s="27">
        <f>'2020'!$E17</f>
        <v>61584.750680874313</v>
      </c>
      <c r="C42" s="27">
        <f>'2018'!$E17</f>
        <v>13094.778142076504</v>
      </c>
      <c r="D42" s="27">
        <f>'2016'!$E17</f>
        <v>10927.500000000007</v>
      </c>
      <c r="E42" s="27">
        <f>'2012'!$E17</f>
        <v>8250.6999999999953</v>
      </c>
      <c r="F42" s="27">
        <f>'2010'!$E17</f>
        <v>27.4</v>
      </c>
    </row>
    <row r="43" spans="1:6" x14ac:dyDescent="0.2">
      <c r="A43" s="8" t="str">
        <f t="shared" si="0"/>
        <v>Vesthimmerlands</v>
      </c>
      <c r="B43" s="27">
        <f>'2020'!$E18</f>
        <v>6134.8106830601091</v>
      </c>
      <c r="C43" s="27">
        <f>'2018'!$E18</f>
        <v>7305.3540983606545</v>
      </c>
      <c r="D43" s="27">
        <f>'2016'!$E18</f>
        <v>5931.1999999999907</v>
      </c>
      <c r="E43" s="27">
        <f>'2012'!$E18</f>
        <v>3876.8000000000079</v>
      </c>
      <c r="F43" s="27">
        <f>'2010'!$E18</f>
        <v>5</v>
      </c>
    </row>
    <row r="44" spans="1:6" x14ac:dyDescent="0.2">
      <c r="A44" s="8" t="str">
        <f t="shared" si="0"/>
        <v>Aalborg</v>
      </c>
      <c r="B44" s="27">
        <f>'2020'!$E19</f>
        <v>15981.895735519125</v>
      </c>
      <c r="C44" s="27">
        <f>'2018'!$E19</f>
        <v>17506.559562841529</v>
      </c>
      <c r="D44" s="27">
        <f>'2016'!$E19</f>
        <v>14215.900000000061</v>
      </c>
      <c r="E44" s="27">
        <f>'2012'!$E19</f>
        <v>9596.4000000000051</v>
      </c>
      <c r="F44" s="27">
        <f>'2010'!$E19</f>
        <v>38.299999999999997</v>
      </c>
    </row>
    <row r="45" spans="1:6" x14ac:dyDescent="0.2">
      <c r="A45" t="s">
        <v>24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6" ma:contentTypeDescription="Opret et nyt dokument." ma:contentTypeScope="" ma:versionID="d3bf6d1cc19b2d904f6c1ee00bbf0616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be0ec05a9baaa8ff27a867659fb4fc91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ADBD2398-6CE4-4A64-9C7C-35D732746557}"/>
</file>

<file path=customXml/itemProps2.xml><?xml version="1.0" encoding="utf-8"?>
<ds:datastoreItem xmlns:ds="http://schemas.openxmlformats.org/officeDocument/2006/customXml" ds:itemID="{6F84AFAB-2DB6-4CEF-9832-BA4FD4D20566}"/>
</file>

<file path=customXml/itemProps3.xml><?xml version="1.0" encoding="utf-8"?>
<ds:datastoreItem xmlns:ds="http://schemas.openxmlformats.org/officeDocument/2006/customXml" ds:itemID="{E7D79B46-80BD-46FA-8DDD-B34BD8D83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2020</vt:lpstr>
      <vt:lpstr>2018</vt:lpstr>
      <vt:lpstr>2016</vt:lpstr>
      <vt:lpstr>2012</vt:lpstr>
      <vt:lpstr>2010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Michael Odgaard</dc:creator>
  <cp:lastModifiedBy>Max Gunnar Ansas Guddat</cp:lastModifiedBy>
  <cp:lastPrinted>2008-07-17T08:12:17Z</cp:lastPrinted>
  <dcterms:created xsi:type="dcterms:W3CDTF">2008-06-10T08:51:03Z</dcterms:created>
  <dcterms:modified xsi:type="dcterms:W3CDTF">2022-02-03T07:48:46Z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